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6" activeTab="6"/>
  </bookViews>
  <sheets>
    <sheet name="2019_КС, ВМП, ДС, СМП" sheetId="1" r:id="rId1"/>
    <sheet name="2019_МАКС_КС, ВМП, ДС, СМП" sheetId="2" r:id="rId2"/>
    <sheet name="2019_ВТБ_КС,ВМП,ДС,СМП" sheetId="3" r:id="rId3"/>
    <sheet name="2кв._КС,ВМП,ДС,СМП" sheetId="4" r:id="rId4"/>
    <sheet name="МАКС_2кв._КС,ВМП,ДС,СМП" sheetId="7" r:id="rId5"/>
    <sheet name="ВТБ_2кв._КС,ВМП,ДС,СМП" sheetId="5" r:id="rId6"/>
    <sheet name="3кв._КС,ВМП,ДС,СМП" sheetId="6" r:id="rId7"/>
    <sheet name="МАКС_3кв._КС,ВМП,ДС,СМП" sheetId="8" r:id="rId8"/>
    <sheet name="ВТБ_3кв._КС,ВМП,ДС,СМП" sheetId="9" r:id="rId9"/>
    <sheet name="Поликлиника 2019" sheetId="10" r:id="rId10"/>
    <sheet name="МАКС_поликлиника" sheetId="11" r:id="rId11"/>
    <sheet name="ВТБ_поликлиника" sheetId="12" r:id="rId12"/>
    <sheet name="П-ка_2кв. 2019" sheetId="13" r:id="rId13"/>
    <sheet name="МАКС_п-ка 2кв." sheetId="14" r:id="rId14"/>
    <sheet name="ВТБ_п-ка 2кв." sheetId="15" r:id="rId15"/>
    <sheet name="П-ка_3кв. 2019" sheetId="18" r:id="rId16"/>
    <sheet name="МАКС_п-ка 3кв." sheetId="16" r:id="rId17"/>
    <sheet name="ВТБ_п-ка 3кв." sheetId="17" r:id="rId18"/>
  </sheets>
  <definedNames>
    <definedName name="_xlnm.Print_Titles" localSheetId="2">'2019_ВТБ_КС,ВМП,ДС,СМП'!$3:$3</definedName>
    <definedName name="_xlnm.Print_Titles" localSheetId="0">'2019_КС, ВМП, ДС, СМП'!$3:$3</definedName>
    <definedName name="_xlnm.Print_Titles" localSheetId="1">'2019_МАКС_КС, ВМП, ДС, СМП'!$3:$3</definedName>
    <definedName name="_xlnm.Print_Titles" localSheetId="3">'2кв._КС,ВМП,ДС,СМП'!$3:$3</definedName>
    <definedName name="_xlnm.Print_Titles" localSheetId="6">'3кв._КС,ВМП,ДС,СМП'!$3:$3</definedName>
    <definedName name="_xlnm.Print_Titles" localSheetId="5">'ВТБ_2кв._КС,ВМП,ДС,СМП'!$3:$3</definedName>
    <definedName name="_xlnm.Print_Titles" localSheetId="8">'ВТБ_3кв._КС,ВМП,ДС,СМП'!$3:$3</definedName>
    <definedName name="_xlnm.Print_Titles" localSheetId="14">'ВТБ_п-ка 2кв.'!$3:$4</definedName>
    <definedName name="_xlnm.Print_Titles" localSheetId="11">ВТБ_поликлиника!$3:$4</definedName>
    <definedName name="_xlnm.Print_Titles" localSheetId="4">'МАКС_2кв._КС,ВМП,ДС,СМП'!$3:$3</definedName>
    <definedName name="_xlnm.Print_Titles" localSheetId="7">'МАКС_3кв._КС,ВМП,ДС,СМП'!$3:$3</definedName>
    <definedName name="_xlnm.Print_Titles" localSheetId="13">'МАКС_п-ка 2кв.'!$3:$4</definedName>
    <definedName name="_xlnm.Print_Titles" localSheetId="12">'П-ка_2кв. 2019'!$3:$4</definedName>
  </definedNames>
  <calcPr calcId="125725"/>
</workbook>
</file>

<file path=xl/calcChain.xml><?xml version="1.0" encoding="utf-8"?>
<calcChain xmlns="http://schemas.openxmlformats.org/spreadsheetml/2006/main">
  <c r="C104" i="17"/>
  <c r="D104"/>
  <c r="E104"/>
  <c r="F104"/>
  <c r="G104"/>
  <c r="H104"/>
  <c r="I104"/>
  <c r="J104"/>
  <c r="B104"/>
  <c r="C103"/>
  <c r="D103"/>
  <c r="E103"/>
  <c r="F103"/>
  <c r="G103"/>
  <c r="H103"/>
  <c r="I103"/>
  <c r="J103"/>
  <c r="B103"/>
  <c r="C99"/>
  <c r="D99"/>
  <c r="E99"/>
  <c r="F99"/>
  <c r="G99"/>
  <c r="H99"/>
  <c r="I99"/>
  <c r="J99"/>
  <c r="B99"/>
  <c r="C80"/>
  <c r="D80"/>
  <c r="E80"/>
  <c r="F80"/>
  <c r="G80"/>
  <c r="H80"/>
  <c r="I80"/>
  <c r="J80"/>
  <c r="B80"/>
  <c r="C65"/>
  <c r="D65"/>
  <c r="E65"/>
  <c r="F65"/>
  <c r="G65"/>
  <c r="H65"/>
  <c r="I65"/>
  <c r="J65"/>
  <c r="B65"/>
  <c r="C46"/>
  <c r="D46"/>
  <c r="E46"/>
  <c r="F46"/>
  <c r="G46"/>
  <c r="H46"/>
  <c r="I46"/>
  <c r="J46"/>
  <c r="B46"/>
  <c r="C41"/>
  <c r="D41"/>
  <c r="E41"/>
  <c r="F41"/>
  <c r="G41"/>
  <c r="H41"/>
  <c r="I41"/>
  <c r="J41"/>
  <c r="B41"/>
  <c r="C26"/>
  <c r="D26"/>
  <c r="E26"/>
  <c r="F26"/>
  <c r="G26"/>
  <c r="H26"/>
  <c r="I26"/>
  <c r="J26"/>
  <c r="B26"/>
  <c r="C13"/>
  <c r="D13"/>
  <c r="E13"/>
  <c r="F13"/>
  <c r="G13"/>
  <c r="H13"/>
  <c r="I13"/>
  <c r="J13"/>
  <c r="B13"/>
  <c r="C7"/>
  <c r="D7"/>
  <c r="E7"/>
  <c r="F7"/>
  <c r="G7"/>
  <c r="H7"/>
  <c r="I7"/>
  <c r="J7"/>
  <c r="B7"/>
  <c r="B114" i="11"/>
  <c r="B111"/>
  <c r="B109"/>
  <c r="B108"/>
  <c r="C60" i="3" l="1"/>
  <c r="D60"/>
  <c r="E60"/>
  <c r="F60"/>
  <c r="G60"/>
  <c r="B60"/>
  <c r="J102" i="18"/>
  <c r="I102"/>
  <c r="H102"/>
  <c r="G102"/>
  <c r="F102"/>
  <c r="E102"/>
  <c r="D102"/>
  <c r="C102"/>
  <c r="B102"/>
  <c r="J101"/>
  <c r="I101"/>
  <c r="H101"/>
  <c r="G101"/>
  <c r="F101"/>
  <c r="E101"/>
  <c r="D101"/>
  <c r="C101"/>
  <c r="B101"/>
  <c r="J100"/>
  <c r="I100"/>
  <c r="I103" s="1"/>
  <c r="H100"/>
  <c r="G100"/>
  <c r="G103" s="1"/>
  <c r="F100"/>
  <c r="F103" s="1"/>
  <c r="E100"/>
  <c r="E103" s="1"/>
  <c r="D100"/>
  <c r="C100"/>
  <c r="B100"/>
  <c r="B103" s="1"/>
  <c r="J98"/>
  <c r="I98"/>
  <c r="H98"/>
  <c r="G98"/>
  <c r="F98"/>
  <c r="E98"/>
  <c r="D98"/>
  <c r="C98"/>
  <c r="B98"/>
  <c r="J97"/>
  <c r="I97"/>
  <c r="H97"/>
  <c r="G97"/>
  <c r="F97"/>
  <c r="E97"/>
  <c r="D97"/>
  <c r="C97"/>
  <c r="B97"/>
  <c r="J96"/>
  <c r="I96"/>
  <c r="H96"/>
  <c r="G96"/>
  <c r="F96"/>
  <c r="E96"/>
  <c r="D96"/>
  <c r="C96"/>
  <c r="B96"/>
  <c r="J95"/>
  <c r="I95"/>
  <c r="H95"/>
  <c r="G95"/>
  <c r="F95"/>
  <c r="E95"/>
  <c r="D95"/>
  <c r="C95"/>
  <c r="B95"/>
  <c r="J94"/>
  <c r="I94"/>
  <c r="H94"/>
  <c r="G94"/>
  <c r="F94"/>
  <c r="E94"/>
  <c r="D94"/>
  <c r="C94"/>
  <c r="B94"/>
  <c r="J93"/>
  <c r="I93"/>
  <c r="H93"/>
  <c r="G93"/>
  <c r="F93"/>
  <c r="E93"/>
  <c r="D93"/>
  <c r="C93"/>
  <c r="C111" s="1"/>
  <c r="B93"/>
  <c r="J92"/>
  <c r="I92"/>
  <c r="H92"/>
  <c r="G92"/>
  <c r="F92"/>
  <c r="E92"/>
  <c r="D92"/>
  <c r="C92"/>
  <c r="B92"/>
  <c r="J91"/>
  <c r="I91"/>
  <c r="H91"/>
  <c r="G91"/>
  <c r="F91"/>
  <c r="E91"/>
  <c r="D91"/>
  <c r="C91"/>
  <c r="B91"/>
  <c r="B109" s="1"/>
  <c r="J90"/>
  <c r="J110" s="1"/>
  <c r="I90"/>
  <c r="H90"/>
  <c r="G90"/>
  <c r="F90"/>
  <c r="E90"/>
  <c r="D90"/>
  <c r="C90"/>
  <c r="B90"/>
  <c r="J89"/>
  <c r="I89"/>
  <c r="H89"/>
  <c r="G89"/>
  <c r="F89"/>
  <c r="E89"/>
  <c r="D89"/>
  <c r="C89"/>
  <c r="B89"/>
  <c r="J88"/>
  <c r="I88"/>
  <c r="H88"/>
  <c r="G88"/>
  <c r="F88"/>
  <c r="E88"/>
  <c r="D88"/>
  <c r="C88"/>
  <c r="B88"/>
  <c r="J87"/>
  <c r="I87"/>
  <c r="H87"/>
  <c r="G87"/>
  <c r="F87"/>
  <c r="E87"/>
  <c r="D87"/>
  <c r="C87"/>
  <c r="B87"/>
  <c r="J86"/>
  <c r="I86"/>
  <c r="H86"/>
  <c r="G86"/>
  <c r="F86"/>
  <c r="E86"/>
  <c r="D86"/>
  <c r="C86"/>
  <c r="B86"/>
  <c r="J85"/>
  <c r="I85"/>
  <c r="H85"/>
  <c r="G85"/>
  <c r="F85"/>
  <c r="E85"/>
  <c r="D85"/>
  <c r="C85"/>
  <c r="B85"/>
  <c r="J84"/>
  <c r="I84"/>
  <c r="H84"/>
  <c r="G84"/>
  <c r="F84"/>
  <c r="E84"/>
  <c r="D84"/>
  <c r="C84"/>
  <c r="B84"/>
  <c r="J83"/>
  <c r="I83"/>
  <c r="H83"/>
  <c r="G83"/>
  <c r="F83"/>
  <c r="E83"/>
  <c r="D83"/>
  <c r="D99" s="1"/>
  <c r="C83"/>
  <c r="B83"/>
  <c r="J82"/>
  <c r="I82"/>
  <c r="H82"/>
  <c r="G82"/>
  <c r="F82"/>
  <c r="E82"/>
  <c r="D82"/>
  <c r="C82"/>
  <c r="B82"/>
  <c r="J81"/>
  <c r="I81"/>
  <c r="H81"/>
  <c r="G81"/>
  <c r="F81"/>
  <c r="E81"/>
  <c r="D81"/>
  <c r="C81"/>
  <c r="B81"/>
  <c r="J79"/>
  <c r="I79"/>
  <c r="H79"/>
  <c r="G79"/>
  <c r="F79"/>
  <c r="E79"/>
  <c r="D79"/>
  <c r="C79"/>
  <c r="B79"/>
  <c r="J78"/>
  <c r="I78"/>
  <c r="H78"/>
  <c r="G78"/>
  <c r="F78"/>
  <c r="E78"/>
  <c r="D78"/>
  <c r="C78"/>
  <c r="B78"/>
  <c r="J77"/>
  <c r="I77"/>
  <c r="H77"/>
  <c r="G77"/>
  <c r="F77"/>
  <c r="E77"/>
  <c r="D77"/>
  <c r="C77"/>
  <c r="B77"/>
  <c r="J76"/>
  <c r="I76"/>
  <c r="H76"/>
  <c r="G76"/>
  <c r="F76"/>
  <c r="E76"/>
  <c r="D76"/>
  <c r="C76"/>
  <c r="B76"/>
  <c r="J75"/>
  <c r="I75"/>
  <c r="H75"/>
  <c r="G75"/>
  <c r="F75"/>
  <c r="E75"/>
  <c r="D75"/>
  <c r="C75"/>
  <c r="B75"/>
  <c r="J74"/>
  <c r="I74"/>
  <c r="H74"/>
  <c r="G74"/>
  <c r="F74"/>
  <c r="E74"/>
  <c r="D74"/>
  <c r="C74"/>
  <c r="B74"/>
  <c r="J73"/>
  <c r="I73"/>
  <c r="H73"/>
  <c r="G73"/>
  <c r="F73"/>
  <c r="E73"/>
  <c r="D73"/>
  <c r="C73"/>
  <c r="B73"/>
  <c r="J72"/>
  <c r="I72"/>
  <c r="H72"/>
  <c r="G72"/>
  <c r="F72"/>
  <c r="E72"/>
  <c r="D72"/>
  <c r="C72"/>
  <c r="B72"/>
  <c r="J71"/>
  <c r="I71"/>
  <c r="H71"/>
  <c r="G71"/>
  <c r="F71"/>
  <c r="E71"/>
  <c r="D71"/>
  <c r="C71"/>
  <c r="B71"/>
  <c r="J70"/>
  <c r="I70"/>
  <c r="H70"/>
  <c r="G70"/>
  <c r="F70"/>
  <c r="E70"/>
  <c r="D70"/>
  <c r="C70"/>
  <c r="B70"/>
  <c r="J69"/>
  <c r="I69"/>
  <c r="H69"/>
  <c r="G69"/>
  <c r="F69"/>
  <c r="E69"/>
  <c r="D69"/>
  <c r="C69"/>
  <c r="B69"/>
  <c r="J68"/>
  <c r="I68"/>
  <c r="H68"/>
  <c r="G68"/>
  <c r="F68"/>
  <c r="E68"/>
  <c r="D68"/>
  <c r="C68"/>
  <c r="B68"/>
  <c r="J67"/>
  <c r="I67"/>
  <c r="H67"/>
  <c r="H80" s="1"/>
  <c r="G67"/>
  <c r="F67"/>
  <c r="E67"/>
  <c r="D67"/>
  <c r="D80" s="1"/>
  <c r="C67"/>
  <c r="B67"/>
  <c r="J66"/>
  <c r="I66"/>
  <c r="I80" s="1"/>
  <c r="H66"/>
  <c r="G66"/>
  <c r="F66"/>
  <c r="E66"/>
  <c r="D66"/>
  <c r="C66"/>
  <c r="B66"/>
  <c r="J64"/>
  <c r="I64"/>
  <c r="H64"/>
  <c r="G64"/>
  <c r="G115" s="1"/>
  <c r="F64"/>
  <c r="E64"/>
  <c r="D64"/>
  <c r="C64"/>
  <c r="C115" s="1"/>
  <c r="B64"/>
  <c r="J63"/>
  <c r="I63"/>
  <c r="H63"/>
  <c r="G63"/>
  <c r="F63"/>
  <c r="E63"/>
  <c r="D63"/>
  <c r="C63"/>
  <c r="B63"/>
  <c r="J62"/>
  <c r="I62"/>
  <c r="H62"/>
  <c r="G62"/>
  <c r="F62"/>
  <c r="E62"/>
  <c r="D62"/>
  <c r="C62"/>
  <c r="B62"/>
  <c r="J61"/>
  <c r="I61"/>
  <c r="H61"/>
  <c r="G61"/>
  <c r="F61"/>
  <c r="E61"/>
  <c r="D61"/>
  <c r="C61"/>
  <c r="C110" s="1"/>
  <c r="B61"/>
  <c r="J60"/>
  <c r="I60"/>
  <c r="H60"/>
  <c r="G60"/>
  <c r="F60"/>
  <c r="E60"/>
  <c r="D60"/>
  <c r="C60"/>
  <c r="B60"/>
  <c r="J59"/>
  <c r="I59"/>
  <c r="H59"/>
  <c r="G59"/>
  <c r="F59"/>
  <c r="E59"/>
  <c r="D59"/>
  <c r="C59"/>
  <c r="B59"/>
  <c r="J58"/>
  <c r="I58"/>
  <c r="H58"/>
  <c r="G58"/>
  <c r="F58"/>
  <c r="E58"/>
  <c r="D58"/>
  <c r="C58"/>
  <c r="B58"/>
  <c r="J57"/>
  <c r="I57"/>
  <c r="H57"/>
  <c r="G57"/>
  <c r="F57"/>
  <c r="E57"/>
  <c r="D57"/>
  <c r="C57"/>
  <c r="B57"/>
  <c r="J56"/>
  <c r="I56"/>
  <c r="H56"/>
  <c r="G56"/>
  <c r="F56"/>
  <c r="E56"/>
  <c r="D56"/>
  <c r="C56"/>
  <c r="B56"/>
  <c r="J55"/>
  <c r="I55"/>
  <c r="H55"/>
  <c r="G55"/>
  <c r="F55"/>
  <c r="E55"/>
  <c r="D55"/>
  <c r="C55"/>
  <c r="B55"/>
  <c r="J54"/>
  <c r="I54"/>
  <c r="H54"/>
  <c r="G54"/>
  <c r="F54"/>
  <c r="E54"/>
  <c r="D54"/>
  <c r="C54"/>
  <c r="B54"/>
  <c r="J53"/>
  <c r="I53"/>
  <c r="H53"/>
  <c r="G53"/>
  <c r="F53"/>
  <c r="E53"/>
  <c r="D53"/>
  <c r="C53"/>
  <c r="B53"/>
  <c r="J52"/>
  <c r="I52"/>
  <c r="H52"/>
  <c r="G52"/>
  <c r="F52"/>
  <c r="E52"/>
  <c r="D52"/>
  <c r="C52"/>
  <c r="B52"/>
  <c r="J51"/>
  <c r="I51"/>
  <c r="H51"/>
  <c r="G51"/>
  <c r="F51"/>
  <c r="E51"/>
  <c r="D51"/>
  <c r="C51"/>
  <c r="B51"/>
  <c r="J50"/>
  <c r="I50"/>
  <c r="H50"/>
  <c r="G50"/>
  <c r="F50"/>
  <c r="E50"/>
  <c r="D50"/>
  <c r="C50"/>
  <c r="B50"/>
  <c r="J49"/>
  <c r="I49"/>
  <c r="H49"/>
  <c r="G49"/>
  <c r="F49"/>
  <c r="E49"/>
  <c r="D49"/>
  <c r="C49"/>
  <c r="B49"/>
  <c r="J48"/>
  <c r="I48"/>
  <c r="H48"/>
  <c r="G48"/>
  <c r="F48"/>
  <c r="E48"/>
  <c r="D48"/>
  <c r="C48"/>
  <c r="B48"/>
  <c r="J47"/>
  <c r="I47"/>
  <c r="H47"/>
  <c r="G47"/>
  <c r="G65" s="1"/>
  <c r="F47"/>
  <c r="E47"/>
  <c r="D47"/>
  <c r="C47"/>
  <c r="B47"/>
  <c r="J45"/>
  <c r="I45"/>
  <c r="H45"/>
  <c r="G45"/>
  <c r="F45"/>
  <c r="F109" s="1"/>
  <c r="E45"/>
  <c r="D45"/>
  <c r="C45"/>
  <c r="B45"/>
  <c r="J44"/>
  <c r="I44"/>
  <c r="H44"/>
  <c r="G44"/>
  <c r="F44"/>
  <c r="E44"/>
  <c r="D44"/>
  <c r="C44"/>
  <c r="B44"/>
  <c r="J43"/>
  <c r="I43"/>
  <c r="H43"/>
  <c r="G43"/>
  <c r="F43"/>
  <c r="E43"/>
  <c r="D43"/>
  <c r="C43"/>
  <c r="B43"/>
  <c r="B46" s="1"/>
  <c r="J42"/>
  <c r="I42"/>
  <c r="I46" s="1"/>
  <c r="H42"/>
  <c r="G42"/>
  <c r="G46" s="1"/>
  <c r="F42"/>
  <c r="E42"/>
  <c r="D42"/>
  <c r="D46" s="1"/>
  <c r="C42"/>
  <c r="C46" s="1"/>
  <c r="B42"/>
  <c r="J40"/>
  <c r="I40"/>
  <c r="H40"/>
  <c r="G40"/>
  <c r="F40"/>
  <c r="E40"/>
  <c r="D40"/>
  <c r="C40"/>
  <c r="B40"/>
  <c r="J39"/>
  <c r="I39"/>
  <c r="H39"/>
  <c r="G39"/>
  <c r="F39"/>
  <c r="E39"/>
  <c r="D39"/>
  <c r="C39"/>
  <c r="B39"/>
  <c r="J38"/>
  <c r="I38"/>
  <c r="H38"/>
  <c r="G38"/>
  <c r="F38"/>
  <c r="E38"/>
  <c r="D38"/>
  <c r="C38"/>
  <c r="B38"/>
  <c r="J37"/>
  <c r="I37"/>
  <c r="H37"/>
  <c r="G37"/>
  <c r="F37"/>
  <c r="E37"/>
  <c r="D37"/>
  <c r="C37"/>
  <c r="B37"/>
  <c r="J36"/>
  <c r="I36"/>
  <c r="H36"/>
  <c r="G36"/>
  <c r="F36"/>
  <c r="E36"/>
  <c r="D36"/>
  <c r="C36"/>
  <c r="B36"/>
  <c r="J35"/>
  <c r="I35"/>
  <c r="H35"/>
  <c r="G35"/>
  <c r="F35"/>
  <c r="E35"/>
  <c r="D35"/>
  <c r="C35"/>
  <c r="B35"/>
  <c r="J34"/>
  <c r="I34"/>
  <c r="H34"/>
  <c r="G34"/>
  <c r="F34"/>
  <c r="E34"/>
  <c r="D34"/>
  <c r="C34"/>
  <c r="B34"/>
  <c r="J33"/>
  <c r="I33"/>
  <c r="H33"/>
  <c r="G33"/>
  <c r="F33"/>
  <c r="E33"/>
  <c r="D33"/>
  <c r="C33"/>
  <c r="B33"/>
  <c r="J32"/>
  <c r="I32"/>
  <c r="H32"/>
  <c r="G32"/>
  <c r="F32"/>
  <c r="E32"/>
  <c r="D32"/>
  <c r="C32"/>
  <c r="B32"/>
  <c r="J31"/>
  <c r="I31"/>
  <c r="H31"/>
  <c r="G31"/>
  <c r="F31"/>
  <c r="E31"/>
  <c r="D31"/>
  <c r="C31"/>
  <c r="B31"/>
  <c r="J30"/>
  <c r="I30"/>
  <c r="H30"/>
  <c r="G30"/>
  <c r="F30"/>
  <c r="E30"/>
  <c r="D30"/>
  <c r="C30"/>
  <c r="B30"/>
  <c r="J29"/>
  <c r="I29"/>
  <c r="H29"/>
  <c r="H41" s="1"/>
  <c r="G29"/>
  <c r="F29"/>
  <c r="E29"/>
  <c r="D29"/>
  <c r="C29"/>
  <c r="B29"/>
  <c r="J28"/>
  <c r="I28"/>
  <c r="H28"/>
  <c r="G28"/>
  <c r="F28"/>
  <c r="E28"/>
  <c r="D28"/>
  <c r="C28"/>
  <c r="B28"/>
  <c r="B41" s="1"/>
  <c r="J27"/>
  <c r="I27"/>
  <c r="H27"/>
  <c r="G27"/>
  <c r="G41" s="1"/>
  <c r="F27"/>
  <c r="E27"/>
  <c r="D27"/>
  <c r="C27"/>
  <c r="C41" s="1"/>
  <c r="B27"/>
  <c r="J25"/>
  <c r="I25"/>
  <c r="I113" s="1"/>
  <c r="H25"/>
  <c r="G25"/>
  <c r="G113" s="1"/>
  <c r="F25"/>
  <c r="E25"/>
  <c r="E113" s="1"/>
  <c r="D25"/>
  <c r="D113" s="1"/>
  <c r="C25"/>
  <c r="C113" s="1"/>
  <c r="B25"/>
  <c r="J24"/>
  <c r="I24"/>
  <c r="H24"/>
  <c r="G24"/>
  <c r="F24"/>
  <c r="E24"/>
  <c r="D24"/>
  <c r="C24"/>
  <c r="B24"/>
  <c r="J23"/>
  <c r="I23"/>
  <c r="H23"/>
  <c r="G23"/>
  <c r="F23"/>
  <c r="E23"/>
  <c r="D23"/>
  <c r="C23"/>
  <c r="B23"/>
  <c r="J22"/>
  <c r="I22"/>
  <c r="H22"/>
  <c r="G22"/>
  <c r="F22"/>
  <c r="E22"/>
  <c r="D22"/>
  <c r="C22"/>
  <c r="B22"/>
  <c r="J21"/>
  <c r="I21"/>
  <c r="H21"/>
  <c r="G21"/>
  <c r="F21"/>
  <c r="E21"/>
  <c r="D21"/>
  <c r="C21"/>
  <c r="B21"/>
  <c r="J20"/>
  <c r="I20"/>
  <c r="H20"/>
  <c r="G20"/>
  <c r="F20"/>
  <c r="E20"/>
  <c r="D20"/>
  <c r="C20"/>
  <c r="B20"/>
  <c r="J19"/>
  <c r="I19"/>
  <c r="H19"/>
  <c r="G19"/>
  <c r="F19"/>
  <c r="E19"/>
  <c r="D19"/>
  <c r="C19"/>
  <c r="B19"/>
  <c r="J18"/>
  <c r="I18"/>
  <c r="H18"/>
  <c r="G18"/>
  <c r="F18"/>
  <c r="E18"/>
  <c r="D18"/>
  <c r="C18"/>
  <c r="B18"/>
  <c r="J17"/>
  <c r="I17"/>
  <c r="H17"/>
  <c r="G17"/>
  <c r="F17"/>
  <c r="E17"/>
  <c r="D17"/>
  <c r="C17"/>
  <c r="B17"/>
  <c r="J16"/>
  <c r="I16"/>
  <c r="H16"/>
  <c r="G16"/>
  <c r="F16"/>
  <c r="E16"/>
  <c r="D16"/>
  <c r="D26" s="1"/>
  <c r="C16"/>
  <c r="B16"/>
  <c r="J15"/>
  <c r="I15"/>
  <c r="I26" s="1"/>
  <c r="H15"/>
  <c r="G15"/>
  <c r="F15"/>
  <c r="E15"/>
  <c r="E26" s="1"/>
  <c r="D15"/>
  <c r="C15"/>
  <c r="B15"/>
  <c r="J14"/>
  <c r="J26" s="1"/>
  <c r="I14"/>
  <c r="H14"/>
  <c r="G14"/>
  <c r="G26" s="1"/>
  <c r="F14"/>
  <c r="F26" s="1"/>
  <c r="E14"/>
  <c r="D14"/>
  <c r="C14"/>
  <c r="B14"/>
  <c r="B26" s="1"/>
  <c r="J12"/>
  <c r="I12"/>
  <c r="H12"/>
  <c r="G12"/>
  <c r="F12"/>
  <c r="E12"/>
  <c r="D12"/>
  <c r="C12"/>
  <c r="B12"/>
  <c r="J11"/>
  <c r="I11"/>
  <c r="I13" s="1"/>
  <c r="H11"/>
  <c r="G11"/>
  <c r="F11"/>
  <c r="E11"/>
  <c r="E13" s="1"/>
  <c r="D11"/>
  <c r="C11"/>
  <c r="B11"/>
  <c r="J10"/>
  <c r="I10"/>
  <c r="H10"/>
  <c r="G10"/>
  <c r="F10"/>
  <c r="E10"/>
  <c r="D10"/>
  <c r="C10"/>
  <c r="B10"/>
  <c r="J9"/>
  <c r="I9"/>
  <c r="H9"/>
  <c r="G9"/>
  <c r="G13" s="1"/>
  <c r="F9"/>
  <c r="E9"/>
  <c r="D9"/>
  <c r="C9"/>
  <c r="C13" s="1"/>
  <c r="B9"/>
  <c r="J8"/>
  <c r="I8"/>
  <c r="H8"/>
  <c r="H13" s="1"/>
  <c r="G8"/>
  <c r="F8"/>
  <c r="E8"/>
  <c r="D8"/>
  <c r="D13" s="1"/>
  <c r="C8"/>
  <c r="B8"/>
  <c r="J6"/>
  <c r="I6"/>
  <c r="I7" s="1"/>
  <c r="H6"/>
  <c r="G6"/>
  <c r="F6"/>
  <c r="E6"/>
  <c r="E7" s="1"/>
  <c r="D6"/>
  <c r="C6"/>
  <c r="B6"/>
  <c r="C5"/>
  <c r="C7" s="1"/>
  <c r="D5"/>
  <c r="D7" s="1"/>
  <c r="E5"/>
  <c r="F5"/>
  <c r="G5"/>
  <c r="G7" s="1"/>
  <c r="H5"/>
  <c r="H7" s="1"/>
  <c r="I5"/>
  <c r="J5"/>
  <c r="B5"/>
  <c r="B7" s="1"/>
  <c r="C103"/>
  <c r="D103"/>
  <c r="H103"/>
  <c r="J103"/>
  <c r="H99"/>
  <c r="J80"/>
  <c r="E80"/>
  <c r="F80"/>
  <c r="B80"/>
  <c r="F65"/>
  <c r="B65"/>
  <c r="E46"/>
  <c r="H46"/>
  <c r="D41"/>
  <c r="J41"/>
  <c r="F7"/>
  <c r="J7"/>
  <c r="C103" i="16"/>
  <c r="D103"/>
  <c r="E103"/>
  <c r="F103"/>
  <c r="G103"/>
  <c r="H103"/>
  <c r="I103"/>
  <c r="J103"/>
  <c r="B103"/>
  <c r="C99"/>
  <c r="D99"/>
  <c r="E99"/>
  <c r="F99"/>
  <c r="G99"/>
  <c r="H99"/>
  <c r="I99"/>
  <c r="J99"/>
  <c r="B99"/>
  <c r="C80"/>
  <c r="D80"/>
  <c r="E80"/>
  <c r="F80"/>
  <c r="G80"/>
  <c r="H80"/>
  <c r="I80"/>
  <c r="J80"/>
  <c r="B80"/>
  <c r="C65"/>
  <c r="D65"/>
  <c r="E65"/>
  <c r="F65"/>
  <c r="G65"/>
  <c r="H65"/>
  <c r="I65"/>
  <c r="J65"/>
  <c r="B65"/>
  <c r="C46"/>
  <c r="D46"/>
  <c r="E46"/>
  <c r="F46"/>
  <c r="G46"/>
  <c r="H46"/>
  <c r="I46"/>
  <c r="J46"/>
  <c r="B46"/>
  <c r="C41"/>
  <c r="D41"/>
  <c r="E41"/>
  <c r="F41"/>
  <c r="G41"/>
  <c r="H41"/>
  <c r="I41"/>
  <c r="J41"/>
  <c r="B41"/>
  <c r="C26"/>
  <c r="D26"/>
  <c r="E26"/>
  <c r="F26"/>
  <c r="G26"/>
  <c r="H26"/>
  <c r="I26"/>
  <c r="J26"/>
  <c r="B26"/>
  <c r="C13"/>
  <c r="D13"/>
  <c r="E13"/>
  <c r="F13"/>
  <c r="G13"/>
  <c r="H13"/>
  <c r="I13"/>
  <c r="J13"/>
  <c r="B13"/>
  <c r="C7"/>
  <c r="D7"/>
  <c r="E7"/>
  <c r="F7"/>
  <c r="G7"/>
  <c r="H7"/>
  <c r="I7"/>
  <c r="J7"/>
  <c r="B7"/>
  <c r="J115" i="17"/>
  <c r="I115"/>
  <c r="H115"/>
  <c r="G115"/>
  <c r="F115"/>
  <c r="E115"/>
  <c r="D115"/>
  <c r="C115"/>
  <c r="B115"/>
  <c r="J114"/>
  <c r="I114"/>
  <c r="H114"/>
  <c r="G114"/>
  <c r="F114"/>
  <c r="E114"/>
  <c r="D114"/>
  <c r="C114"/>
  <c r="B114"/>
  <c r="J113"/>
  <c r="I113"/>
  <c r="H113"/>
  <c r="G113"/>
  <c r="F113"/>
  <c r="E113"/>
  <c r="D113"/>
  <c r="C113"/>
  <c r="B113"/>
  <c r="J112"/>
  <c r="I112"/>
  <c r="H112"/>
  <c r="G112"/>
  <c r="F112"/>
  <c r="E112"/>
  <c r="D112"/>
  <c r="C112"/>
  <c r="B112"/>
  <c r="J111"/>
  <c r="I111"/>
  <c r="H111"/>
  <c r="G111"/>
  <c r="F111"/>
  <c r="E111"/>
  <c r="D111"/>
  <c r="C111"/>
  <c r="B111"/>
  <c r="J110"/>
  <c r="I110"/>
  <c r="H110"/>
  <c r="G110"/>
  <c r="F110"/>
  <c r="E110"/>
  <c r="D110"/>
  <c r="C110"/>
  <c r="B110"/>
  <c r="J109"/>
  <c r="I109"/>
  <c r="H109"/>
  <c r="G109"/>
  <c r="F109"/>
  <c r="E109"/>
  <c r="D109"/>
  <c r="C109"/>
  <c r="B109"/>
  <c r="J108"/>
  <c r="I108"/>
  <c r="H108"/>
  <c r="G108"/>
  <c r="F108"/>
  <c r="E108"/>
  <c r="D108"/>
  <c r="C108"/>
  <c r="B108"/>
  <c r="J115" i="16"/>
  <c r="I115"/>
  <c r="H115"/>
  <c r="G115"/>
  <c r="F115"/>
  <c r="E115"/>
  <c r="D115"/>
  <c r="C115"/>
  <c r="B115"/>
  <c r="J114"/>
  <c r="I114"/>
  <c r="H114"/>
  <c r="G114"/>
  <c r="F114"/>
  <c r="E114"/>
  <c r="D114"/>
  <c r="C114"/>
  <c r="B114"/>
  <c r="J113"/>
  <c r="I113"/>
  <c r="H113"/>
  <c r="G113"/>
  <c r="F113"/>
  <c r="E113"/>
  <c r="D113"/>
  <c r="C113"/>
  <c r="B113"/>
  <c r="J112"/>
  <c r="I112"/>
  <c r="H112"/>
  <c r="G112"/>
  <c r="F112"/>
  <c r="E112"/>
  <c r="D112"/>
  <c r="C112"/>
  <c r="B112"/>
  <c r="J111"/>
  <c r="I111"/>
  <c r="H111"/>
  <c r="G111"/>
  <c r="F111"/>
  <c r="E111"/>
  <c r="D111"/>
  <c r="C111"/>
  <c r="B111"/>
  <c r="J110"/>
  <c r="I110"/>
  <c r="H110"/>
  <c r="G110"/>
  <c r="F110"/>
  <c r="E110"/>
  <c r="D110"/>
  <c r="C110"/>
  <c r="B110"/>
  <c r="J109"/>
  <c r="I109"/>
  <c r="H109"/>
  <c r="G109"/>
  <c r="F109"/>
  <c r="E109"/>
  <c r="D109"/>
  <c r="C109"/>
  <c r="B109"/>
  <c r="J108"/>
  <c r="I108"/>
  <c r="H108"/>
  <c r="G108"/>
  <c r="F108"/>
  <c r="E108"/>
  <c r="D108"/>
  <c r="C108"/>
  <c r="B108"/>
  <c r="J115" i="18"/>
  <c r="I115"/>
  <c r="H115"/>
  <c r="F115"/>
  <c r="E115"/>
  <c r="D115"/>
  <c r="B115"/>
  <c r="H114"/>
  <c r="D114"/>
  <c r="J113"/>
  <c r="F113"/>
  <c r="B113"/>
  <c r="F112"/>
  <c r="E112"/>
  <c r="G110"/>
  <c r="B110"/>
  <c r="J109"/>
  <c r="G109"/>
  <c r="C109"/>
  <c r="J108"/>
  <c r="F108"/>
  <c r="J8" i="13"/>
  <c r="I8"/>
  <c r="H8"/>
  <c r="G8"/>
  <c r="F8"/>
  <c r="E8"/>
  <c r="D8"/>
  <c r="C8"/>
  <c r="B8"/>
  <c r="J100"/>
  <c r="I100"/>
  <c r="H100"/>
  <c r="G100"/>
  <c r="F100"/>
  <c r="E100"/>
  <c r="D100"/>
  <c r="C100"/>
  <c r="B100"/>
  <c r="J99"/>
  <c r="I99"/>
  <c r="H99"/>
  <c r="G99"/>
  <c r="F99"/>
  <c r="E99"/>
  <c r="D99"/>
  <c r="C99"/>
  <c r="B99"/>
  <c r="J98"/>
  <c r="I98"/>
  <c r="H98"/>
  <c r="G98"/>
  <c r="F98"/>
  <c r="E98"/>
  <c r="D98"/>
  <c r="D101" s="1"/>
  <c r="C98"/>
  <c r="B98"/>
  <c r="J96"/>
  <c r="I96"/>
  <c r="H96"/>
  <c r="G96"/>
  <c r="F96"/>
  <c r="E96"/>
  <c r="D96"/>
  <c r="C96"/>
  <c r="B96"/>
  <c r="J95"/>
  <c r="I95"/>
  <c r="H95"/>
  <c r="G95"/>
  <c r="F95"/>
  <c r="E95"/>
  <c r="D95"/>
  <c r="C95"/>
  <c r="B95"/>
  <c r="J94"/>
  <c r="I94"/>
  <c r="H94"/>
  <c r="G94"/>
  <c r="F94"/>
  <c r="E94"/>
  <c r="D94"/>
  <c r="C94"/>
  <c r="B94"/>
  <c r="J93"/>
  <c r="I93"/>
  <c r="H93"/>
  <c r="G93"/>
  <c r="F93"/>
  <c r="E93"/>
  <c r="D93"/>
  <c r="C93"/>
  <c r="B93"/>
  <c r="J92"/>
  <c r="I92"/>
  <c r="H92"/>
  <c r="G92"/>
  <c r="F92"/>
  <c r="E92"/>
  <c r="D92"/>
  <c r="C92"/>
  <c r="B92"/>
  <c r="J91"/>
  <c r="I91"/>
  <c r="H91"/>
  <c r="G91"/>
  <c r="F91"/>
  <c r="E91"/>
  <c r="D91"/>
  <c r="D109" s="1"/>
  <c r="C91"/>
  <c r="B91"/>
  <c r="J90"/>
  <c r="I90"/>
  <c r="H90"/>
  <c r="G90"/>
  <c r="F90"/>
  <c r="E90"/>
  <c r="D90"/>
  <c r="C90"/>
  <c r="B90"/>
  <c r="J89"/>
  <c r="J107" s="1"/>
  <c r="I89"/>
  <c r="H89"/>
  <c r="G89"/>
  <c r="F89"/>
  <c r="F107" s="1"/>
  <c r="E89"/>
  <c r="D89"/>
  <c r="C89"/>
  <c r="B89"/>
  <c r="B107" s="1"/>
  <c r="J88"/>
  <c r="I88"/>
  <c r="H88"/>
  <c r="G88"/>
  <c r="F88"/>
  <c r="E88"/>
  <c r="D88"/>
  <c r="C88"/>
  <c r="B88"/>
  <c r="J87"/>
  <c r="I87"/>
  <c r="H87"/>
  <c r="G87"/>
  <c r="F87"/>
  <c r="E87"/>
  <c r="D87"/>
  <c r="C87"/>
  <c r="B87"/>
  <c r="J86"/>
  <c r="I86"/>
  <c r="H86"/>
  <c r="G86"/>
  <c r="F86"/>
  <c r="E86"/>
  <c r="D86"/>
  <c r="C86"/>
  <c r="B86"/>
  <c r="J85"/>
  <c r="I85"/>
  <c r="H85"/>
  <c r="G85"/>
  <c r="F85"/>
  <c r="E85"/>
  <c r="D85"/>
  <c r="C85"/>
  <c r="B85"/>
  <c r="J84"/>
  <c r="I84"/>
  <c r="H84"/>
  <c r="G84"/>
  <c r="F84"/>
  <c r="E84"/>
  <c r="D84"/>
  <c r="C84"/>
  <c r="B84"/>
  <c r="J83"/>
  <c r="I83"/>
  <c r="H83"/>
  <c r="G83"/>
  <c r="F83"/>
  <c r="E83"/>
  <c r="D83"/>
  <c r="C83"/>
  <c r="B83"/>
  <c r="J82"/>
  <c r="I82"/>
  <c r="I97" s="1"/>
  <c r="H82"/>
  <c r="G82"/>
  <c r="F82"/>
  <c r="E82"/>
  <c r="E97" s="1"/>
  <c r="D82"/>
  <c r="C82"/>
  <c r="B82"/>
  <c r="J81"/>
  <c r="J97" s="1"/>
  <c r="I81"/>
  <c r="H81"/>
  <c r="G81"/>
  <c r="F81"/>
  <c r="F97" s="1"/>
  <c r="E81"/>
  <c r="D81"/>
  <c r="C81"/>
  <c r="B81"/>
  <c r="J80"/>
  <c r="I80"/>
  <c r="H80"/>
  <c r="G80"/>
  <c r="G97" s="1"/>
  <c r="F80"/>
  <c r="E80"/>
  <c r="D80"/>
  <c r="C80"/>
  <c r="C97" s="1"/>
  <c r="B80"/>
  <c r="J79"/>
  <c r="I79"/>
  <c r="H79"/>
  <c r="H97" s="1"/>
  <c r="G79"/>
  <c r="F79"/>
  <c r="E79"/>
  <c r="D79"/>
  <c r="D97" s="1"/>
  <c r="C79"/>
  <c r="B79"/>
  <c r="J77"/>
  <c r="I77"/>
  <c r="H77"/>
  <c r="G77"/>
  <c r="F77"/>
  <c r="E77"/>
  <c r="D77"/>
  <c r="C77"/>
  <c r="B77"/>
  <c r="J76"/>
  <c r="I76"/>
  <c r="H76"/>
  <c r="G76"/>
  <c r="F76"/>
  <c r="E76"/>
  <c r="D76"/>
  <c r="C76"/>
  <c r="B76"/>
  <c r="J75"/>
  <c r="I75"/>
  <c r="H75"/>
  <c r="G75"/>
  <c r="F75"/>
  <c r="E75"/>
  <c r="D75"/>
  <c r="C75"/>
  <c r="B75"/>
  <c r="J74"/>
  <c r="I74"/>
  <c r="H74"/>
  <c r="G74"/>
  <c r="F74"/>
  <c r="E74"/>
  <c r="D74"/>
  <c r="C74"/>
  <c r="B74"/>
  <c r="J73"/>
  <c r="I73"/>
  <c r="H73"/>
  <c r="G73"/>
  <c r="F73"/>
  <c r="E73"/>
  <c r="D73"/>
  <c r="C73"/>
  <c r="B73"/>
  <c r="J72"/>
  <c r="I72"/>
  <c r="H72"/>
  <c r="G72"/>
  <c r="F72"/>
  <c r="E72"/>
  <c r="D72"/>
  <c r="C72"/>
  <c r="B72"/>
  <c r="J71"/>
  <c r="I71"/>
  <c r="H71"/>
  <c r="G71"/>
  <c r="F71"/>
  <c r="E71"/>
  <c r="D71"/>
  <c r="C71"/>
  <c r="B71"/>
  <c r="J70"/>
  <c r="I70"/>
  <c r="H70"/>
  <c r="G70"/>
  <c r="F70"/>
  <c r="E70"/>
  <c r="D70"/>
  <c r="C70"/>
  <c r="B70"/>
  <c r="J69"/>
  <c r="I69"/>
  <c r="H69"/>
  <c r="G69"/>
  <c r="F69"/>
  <c r="E69"/>
  <c r="D69"/>
  <c r="C69"/>
  <c r="B69"/>
  <c r="J68"/>
  <c r="I68"/>
  <c r="H68"/>
  <c r="G68"/>
  <c r="F68"/>
  <c r="E68"/>
  <c r="D68"/>
  <c r="C68"/>
  <c r="B68"/>
  <c r="J67"/>
  <c r="I67"/>
  <c r="H67"/>
  <c r="G67"/>
  <c r="F67"/>
  <c r="E67"/>
  <c r="D67"/>
  <c r="C67"/>
  <c r="B67"/>
  <c r="J66"/>
  <c r="I66"/>
  <c r="H66"/>
  <c r="G66"/>
  <c r="F66"/>
  <c r="E66"/>
  <c r="D66"/>
  <c r="C66"/>
  <c r="B66"/>
  <c r="J65"/>
  <c r="I65"/>
  <c r="H65"/>
  <c r="G65"/>
  <c r="F65"/>
  <c r="E65"/>
  <c r="D65"/>
  <c r="C65"/>
  <c r="B65"/>
  <c r="J64"/>
  <c r="I64"/>
  <c r="H64"/>
  <c r="G64"/>
  <c r="F64"/>
  <c r="E64"/>
  <c r="D64"/>
  <c r="C64"/>
  <c r="B64"/>
  <c r="B78" s="1"/>
  <c r="J62"/>
  <c r="I62"/>
  <c r="H62"/>
  <c r="G62"/>
  <c r="F62"/>
  <c r="E62"/>
  <c r="D62"/>
  <c r="C62"/>
  <c r="B62"/>
  <c r="J61"/>
  <c r="I61"/>
  <c r="H61"/>
  <c r="G61"/>
  <c r="F61"/>
  <c r="E61"/>
  <c r="D61"/>
  <c r="C61"/>
  <c r="B61"/>
  <c r="J60"/>
  <c r="I60"/>
  <c r="H60"/>
  <c r="G60"/>
  <c r="F60"/>
  <c r="E60"/>
  <c r="D60"/>
  <c r="C60"/>
  <c r="B60"/>
  <c r="J59"/>
  <c r="I59"/>
  <c r="H59"/>
  <c r="G59"/>
  <c r="F59"/>
  <c r="E59"/>
  <c r="D59"/>
  <c r="C59"/>
  <c r="B59"/>
  <c r="J58"/>
  <c r="I58"/>
  <c r="H58"/>
  <c r="G58"/>
  <c r="F58"/>
  <c r="E58"/>
  <c r="D58"/>
  <c r="C58"/>
  <c r="B58"/>
  <c r="J57"/>
  <c r="I57"/>
  <c r="H57"/>
  <c r="G57"/>
  <c r="F57"/>
  <c r="E57"/>
  <c r="D57"/>
  <c r="C57"/>
  <c r="B57"/>
  <c r="J56"/>
  <c r="I56"/>
  <c r="H56"/>
  <c r="G56"/>
  <c r="F56"/>
  <c r="E56"/>
  <c r="D56"/>
  <c r="C56"/>
  <c r="B56"/>
  <c r="J55"/>
  <c r="I55"/>
  <c r="H55"/>
  <c r="G55"/>
  <c r="F55"/>
  <c r="E55"/>
  <c r="D55"/>
  <c r="C55"/>
  <c r="B55"/>
  <c r="J54"/>
  <c r="I54"/>
  <c r="H54"/>
  <c r="G54"/>
  <c r="F54"/>
  <c r="E54"/>
  <c r="D54"/>
  <c r="C54"/>
  <c r="B54"/>
  <c r="J53"/>
  <c r="I53"/>
  <c r="H53"/>
  <c r="G53"/>
  <c r="F53"/>
  <c r="E53"/>
  <c r="D53"/>
  <c r="C53"/>
  <c r="B53"/>
  <c r="J52"/>
  <c r="I52"/>
  <c r="H52"/>
  <c r="G52"/>
  <c r="F52"/>
  <c r="E52"/>
  <c r="D52"/>
  <c r="C52"/>
  <c r="B52"/>
  <c r="J51"/>
  <c r="I51"/>
  <c r="H51"/>
  <c r="G51"/>
  <c r="F51"/>
  <c r="E51"/>
  <c r="D51"/>
  <c r="C51"/>
  <c r="B51"/>
  <c r="J50"/>
  <c r="I50"/>
  <c r="H50"/>
  <c r="G50"/>
  <c r="F50"/>
  <c r="E50"/>
  <c r="D50"/>
  <c r="C50"/>
  <c r="B50"/>
  <c r="J49"/>
  <c r="I49"/>
  <c r="H49"/>
  <c r="G49"/>
  <c r="F49"/>
  <c r="E49"/>
  <c r="D49"/>
  <c r="C49"/>
  <c r="B49"/>
  <c r="J48"/>
  <c r="I48"/>
  <c r="I63" s="1"/>
  <c r="H48"/>
  <c r="G48"/>
  <c r="F48"/>
  <c r="E48"/>
  <c r="E63" s="1"/>
  <c r="D48"/>
  <c r="C48"/>
  <c r="B48"/>
  <c r="J47"/>
  <c r="J63" s="1"/>
  <c r="I47"/>
  <c r="H47"/>
  <c r="G47"/>
  <c r="F47"/>
  <c r="F63" s="1"/>
  <c r="E47"/>
  <c r="D47"/>
  <c r="C47"/>
  <c r="B47"/>
  <c r="B63" s="1"/>
  <c r="J46"/>
  <c r="I46"/>
  <c r="H46"/>
  <c r="H63" s="1"/>
  <c r="G46"/>
  <c r="F46"/>
  <c r="E46"/>
  <c r="D46"/>
  <c r="D63" s="1"/>
  <c r="C46"/>
  <c r="B46"/>
  <c r="J44"/>
  <c r="I44"/>
  <c r="I107" s="1"/>
  <c r="H44"/>
  <c r="G44"/>
  <c r="G107" s="1"/>
  <c r="F44"/>
  <c r="E44"/>
  <c r="E107" s="1"/>
  <c r="D44"/>
  <c r="D107" s="1"/>
  <c r="C44"/>
  <c r="B44"/>
  <c r="J43"/>
  <c r="I43"/>
  <c r="H43"/>
  <c r="G43"/>
  <c r="F43"/>
  <c r="E43"/>
  <c r="D43"/>
  <c r="C43"/>
  <c r="B43"/>
  <c r="J42"/>
  <c r="I42"/>
  <c r="I45" s="1"/>
  <c r="H42"/>
  <c r="G42"/>
  <c r="F42"/>
  <c r="E42"/>
  <c r="D42"/>
  <c r="C42"/>
  <c r="B42"/>
  <c r="J41"/>
  <c r="I41"/>
  <c r="H41"/>
  <c r="H45" s="1"/>
  <c r="G41"/>
  <c r="G45" s="1"/>
  <c r="F41"/>
  <c r="E41"/>
  <c r="D41"/>
  <c r="D45" s="1"/>
  <c r="C41"/>
  <c r="C45" s="1"/>
  <c r="B41"/>
  <c r="J39"/>
  <c r="I39"/>
  <c r="I112" s="1"/>
  <c r="H39"/>
  <c r="G39"/>
  <c r="F39"/>
  <c r="E39"/>
  <c r="E112" s="1"/>
  <c r="D39"/>
  <c r="D112" s="1"/>
  <c r="C39"/>
  <c r="B39"/>
  <c r="J38"/>
  <c r="I38"/>
  <c r="H38"/>
  <c r="G38"/>
  <c r="F38"/>
  <c r="E38"/>
  <c r="D38"/>
  <c r="C38"/>
  <c r="B38"/>
  <c r="B111" s="1"/>
  <c r="J37"/>
  <c r="J106" s="1"/>
  <c r="I37"/>
  <c r="H37"/>
  <c r="G37"/>
  <c r="G106" s="1"/>
  <c r="F37"/>
  <c r="F106" s="1"/>
  <c r="E37"/>
  <c r="D37"/>
  <c r="C37"/>
  <c r="B37"/>
  <c r="B106" s="1"/>
  <c r="J36"/>
  <c r="I36"/>
  <c r="H36"/>
  <c r="G36"/>
  <c r="F36"/>
  <c r="E36"/>
  <c r="D36"/>
  <c r="C36"/>
  <c r="B36"/>
  <c r="J35"/>
  <c r="I35"/>
  <c r="H35"/>
  <c r="G35"/>
  <c r="F35"/>
  <c r="E35"/>
  <c r="D35"/>
  <c r="C35"/>
  <c r="B35"/>
  <c r="J34"/>
  <c r="I34"/>
  <c r="H34"/>
  <c r="G34"/>
  <c r="F34"/>
  <c r="E34"/>
  <c r="D34"/>
  <c r="C34"/>
  <c r="B34"/>
  <c r="J33"/>
  <c r="I33"/>
  <c r="H33"/>
  <c r="G33"/>
  <c r="F33"/>
  <c r="E33"/>
  <c r="D33"/>
  <c r="C33"/>
  <c r="B33"/>
  <c r="J32"/>
  <c r="I32"/>
  <c r="H32"/>
  <c r="G32"/>
  <c r="F32"/>
  <c r="E32"/>
  <c r="D32"/>
  <c r="C32"/>
  <c r="B32"/>
  <c r="J31"/>
  <c r="I31"/>
  <c r="H31"/>
  <c r="G31"/>
  <c r="F31"/>
  <c r="E31"/>
  <c r="D31"/>
  <c r="C31"/>
  <c r="B31"/>
  <c r="J30"/>
  <c r="I30"/>
  <c r="H30"/>
  <c r="G30"/>
  <c r="F30"/>
  <c r="E30"/>
  <c r="D30"/>
  <c r="C30"/>
  <c r="B30"/>
  <c r="J29"/>
  <c r="I29"/>
  <c r="H29"/>
  <c r="G29"/>
  <c r="F29"/>
  <c r="E29"/>
  <c r="D29"/>
  <c r="C29"/>
  <c r="B29"/>
  <c r="J28"/>
  <c r="I28"/>
  <c r="H28"/>
  <c r="G28"/>
  <c r="F28"/>
  <c r="E28"/>
  <c r="D28"/>
  <c r="C28"/>
  <c r="C40" s="1"/>
  <c r="B28"/>
  <c r="J27"/>
  <c r="I27"/>
  <c r="H27"/>
  <c r="G27"/>
  <c r="G40" s="1"/>
  <c r="F27"/>
  <c r="E27"/>
  <c r="D27"/>
  <c r="C27"/>
  <c r="B27"/>
  <c r="J25"/>
  <c r="I25"/>
  <c r="I111" s="1"/>
  <c r="H25"/>
  <c r="G25"/>
  <c r="F25"/>
  <c r="F111" s="1"/>
  <c r="E25"/>
  <c r="E111" s="1"/>
  <c r="D25"/>
  <c r="C25"/>
  <c r="B25"/>
  <c r="J24"/>
  <c r="J110" s="1"/>
  <c r="I24"/>
  <c r="H24"/>
  <c r="G24"/>
  <c r="G110" s="1"/>
  <c r="F24"/>
  <c r="F110" s="1"/>
  <c r="E24"/>
  <c r="D24"/>
  <c r="C24"/>
  <c r="B24"/>
  <c r="B110" s="1"/>
  <c r="J23"/>
  <c r="I23"/>
  <c r="H23"/>
  <c r="G23"/>
  <c r="F23"/>
  <c r="E23"/>
  <c r="D23"/>
  <c r="C23"/>
  <c r="B23"/>
  <c r="J22"/>
  <c r="I22"/>
  <c r="H22"/>
  <c r="G22"/>
  <c r="F22"/>
  <c r="E22"/>
  <c r="D22"/>
  <c r="C22"/>
  <c r="B22"/>
  <c r="J21"/>
  <c r="I21"/>
  <c r="H21"/>
  <c r="G21"/>
  <c r="F21"/>
  <c r="E21"/>
  <c r="D21"/>
  <c r="C21"/>
  <c r="B21"/>
  <c r="J20"/>
  <c r="I20"/>
  <c r="H20"/>
  <c r="G20"/>
  <c r="F20"/>
  <c r="E20"/>
  <c r="D20"/>
  <c r="C20"/>
  <c r="B20"/>
  <c r="J19"/>
  <c r="I19"/>
  <c r="H19"/>
  <c r="G19"/>
  <c r="F19"/>
  <c r="E19"/>
  <c r="D19"/>
  <c r="C19"/>
  <c r="B19"/>
  <c r="J18"/>
  <c r="I18"/>
  <c r="H18"/>
  <c r="G18"/>
  <c r="F18"/>
  <c r="E18"/>
  <c r="D18"/>
  <c r="C18"/>
  <c r="B18"/>
  <c r="J17"/>
  <c r="I17"/>
  <c r="H17"/>
  <c r="G17"/>
  <c r="F17"/>
  <c r="E17"/>
  <c r="D17"/>
  <c r="C17"/>
  <c r="B17"/>
  <c r="J16"/>
  <c r="I16"/>
  <c r="H16"/>
  <c r="G16"/>
  <c r="G26" s="1"/>
  <c r="F16"/>
  <c r="E16"/>
  <c r="D16"/>
  <c r="C16"/>
  <c r="B16"/>
  <c r="J15"/>
  <c r="J26" s="1"/>
  <c r="I15"/>
  <c r="H15"/>
  <c r="G15"/>
  <c r="F15"/>
  <c r="E15"/>
  <c r="D15"/>
  <c r="D26" s="1"/>
  <c r="C15"/>
  <c r="B15"/>
  <c r="J14"/>
  <c r="I14"/>
  <c r="H14"/>
  <c r="G14"/>
  <c r="F14"/>
  <c r="E14"/>
  <c r="D14"/>
  <c r="C14"/>
  <c r="C26" s="1"/>
  <c r="B14"/>
  <c r="J12"/>
  <c r="I12"/>
  <c r="H12"/>
  <c r="G12"/>
  <c r="F12"/>
  <c r="E12"/>
  <c r="D12"/>
  <c r="C12"/>
  <c r="B12"/>
  <c r="J11"/>
  <c r="I11"/>
  <c r="H11"/>
  <c r="G11"/>
  <c r="F11"/>
  <c r="E11"/>
  <c r="D11"/>
  <c r="C11"/>
  <c r="B11"/>
  <c r="J10"/>
  <c r="I10"/>
  <c r="H10"/>
  <c r="G10"/>
  <c r="F10"/>
  <c r="E10"/>
  <c r="D10"/>
  <c r="C10"/>
  <c r="B10"/>
  <c r="J9"/>
  <c r="I9"/>
  <c r="I13" s="1"/>
  <c r="H9"/>
  <c r="G9"/>
  <c r="F9"/>
  <c r="E9"/>
  <c r="E13" s="1"/>
  <c r="D9"/>
  <c r="D13" s="1"/>
  <c r="C9"/>
  <c r="B9"/>
  <c r="J6"/>
  <c r="I6"/>
  <c r="H6"/>
  <c r="G6"/>
  <c r="F6"/>
  <c r="E6"/>
  <c r="E7" s="1"/>
  <c r="D6"/>
  <c r="C6"/>
  <c r="B6"/>
  <c r="C5"/>
  <c r="D5"/>
  <c r="E5"/>
  <c r="F5"/>
  <c r="F7" s="1"/>
  <c r="G5"/>
  <c r="G7" s="1"/>
  <c r="H5"/>
  <c r="I5"/>
  <c r="J5"/>
  <c r="J7" s="1"/>
  <c r="B5"/>
  <c r="J112" i="15"/>
  <c r="I112"/>
  <c r="H112"/>
  <c r="G112"/>
  <c r="F112"/>
  <c r="E112"/>
  <c r="D112"/>
  <c r="C112"/>
  <c r="B112"/>
  <c r="J111"/>
  <c r="I111"/>
  <c r="H111"/>
  <c r="G111"/>
  <c r="F111"/>
  <c r="E111"/>
  <c r="D111"/>
  <c r="C111"/>
  <c r="B111"/>
  <c r="J110"/>
  <c r="I110"/>
  <c r="H110"/>
  <c r="G110"/>
  <c r="F110"/>
  <c r="E110"/>
  <c r="D110"/>
  <c r="C110"/>
  <c r="B110"/>
  <c r="J109"/>
  <c r="I109"/>
  <c r="H109"/>
  <c r="G109"/>
  <c r="F109"/>
  <c r="E109"/>
  <c r="D109"/>
  <c r="C109"/>
  <c r="B109"/>
  <c r="J108"/>
  <c r="I108"/>
  <c r="H108"/>
  <c r="G108"/>
  <c r="F108"/>
  <c r="E108"/>
  <c r="D108"/>
  <c r="C108"/>
  <c r="B108"/>
  <c r="J107"/>
  <c r="I107"/>
  <c r="H107"/>
  <c r="G107"/>
  <c r="F107"/>
  <c r="E107"/>
  <c r="D107"/>
  <c r="C107"/>
  <c r="B107"/>
  <c r="J106"/>
  <c r="I106"/>
  <c r="H106"/>
  <c r="G106"/>
  <c r="F106"/>
  <c r="E106"/>
  <c r="D106"/>
  <c r="C106"/>
  <c r="B106"/>
  <c r="J101"/>
  <c r="I101"/>
  <c r="H101"/>
  <c r="G101"/>
  <c r="F101"/>
  <c r="E101"/>
  <c r="D101"/>
  <c r="C101"/>
  <c r="B101"/>
  <c r="J97"/>
  <c r="I97"/>
  <c r="H97"/>
  <c r="G97"/>
  <c r="F97"/>
  <c r="E97"/>
  <c r="D97"/>
  <c r="C97"/>
  <c r="B97"/>
  <c r="J78"/>
  <c r="I78"/>
  <c r="H78"/>
  <c r="G78"/>
  <c r="F78"/>
  <c r="E78"/>
  <c r="D78"/>
  <c r="C78"/>
  <c r="B78"/>
  <c r="J63"/>
  <c r="I63"/>
  <c r="H63"/>
  <c r="G63"/>
  <c r="F63"/>
  <c r="E63"/>
  <c r="D63"/>
  <c r="C63"/>
  <c r="B63"/>
  <c r="J45"/>
  <c r="I45"/>
  <c r="H45"/>
  <c r="G45"/>
  <c r="F45"/>
  <c r="E45"/>
  <c r="D45"/>
  <c r="C45"/>
  <c r="B45"/>
  <c r="J40"/>
  <c r="I40"/>
  <c r="H40"/>
  <c r="G40"/>
  <c r="F40"/>
  <c r="E40"/>
  <c r="D40"/>
  <c r="C40"/>
  <c r="B40"/>
  <c r="J26"/>
  <c r="I26"/>
  <c r="H26"/>
  <c r="G26"/>
  <c r="F26"/>
  <c r="E26"/>
  <c r="D26"/>
  <c r="C26"/>
  <c r="B26"/>
  <c r="J13"/>
  <c r="I13"/>
  <c r="H13"/>
  <c r="G13"/>
  <c r="F13"/>
  <c r="E13"/>
  <c r="D13"/>
  <c r="C13"/>
  <c r="B13"/>
  <c r="J7"/>
  <c r="I7"/>
  <c r="H7"/>
  <c r="G7"/>
  <c r="F7"/>
  <c r="E7"/>
  <c r="D7"/>
  <c r="C7"/>
  <c r="B7"/>
  <c r="J112" i="14"/>
  <c r="I112"/>
  <c r="H112"/>
  <c r="G112"/>
  <c r="F112"/>
  <c r="E112"/>
  <c r="D112"/>
  <c r="C112"/>
  <c r="B112"/>
  <c r="J111"/>
  <c r="I111"/>
  <c r="H111"/>
  <c r="G111"/>
  <c r="F111"/>
  <c r="E111"/>
  <c r="D111"/>
  <c r="C111"/>
  <c r="B111"/>
  <c r="J110"/>
  <c r="I110"/>
  <c r="H110"/>
  <c r="G110"/>
  <c r="F110"/>
  <c r="E110"/>
  <c r="D110"/>
  <c r="C110"/>
  <c r="B110"/>
  <c r="J109"/>
  <c r="I109"/>
  <c r="H109"/>
  <c r="G109"/>
  <c r="F109"/>
  <c r="E109"/>
  <c r="D109"/>
  <c r="C109"/>
  <c r="B109"/>
  <c r="J108"/>
  <c r="I108"/>
  <c r="H108"/>
  <c r="G108"/>
  <c r="F108"/>
  <c r="E108"/>
  <c r="D108"/>
  <c r="C108"/>
  <c r="B108"/>
  <c r="J107"/>
  <c r="I107"/>
  <c r="H107"/>
  <c r="G107"/>
  <c r="F107"/>
  <c r="E107"/>
  <c r="D107"/>
  <c r="C107"/>
  <c r="B107"/>
  <c r="J106"/>
  <c r="I106"/>
  <c r="H106"/>
  <c r="G106"/>
  <c r="F106"/>
  <c r="E106"/>
  <c r="D106"/>
  <c r="C106"/>
  <c r="B106"/>
  <c r="J101"/>
  <c r="I101"/>
  <c r="H101"/>
  <c r="G101"/>
  <c r="F101"/>
  <c r="E101"/>
  <c r="D101"/>
  <c r="C101"/>
  <c r="B101"/>
  <c r="J97"/>
  <c r="I97"/>
  <c r="H97"/>
  <c r="G97"/>
  <c r="F97"/>
  <c r="E97"/>
  <c r="D97"/>
  <c r="C97"/>
  <c r="B97"/>
  <c r="J78"/>
  <c r="I78"/>
  <c r="H78"/>
  <c r="G78"/>
  <c r="F78"/>
  <c r="E78"/>
  <c r="D78"/>
  <c r="C78"/>
  <c r="B78"/>
  <c r="J63"/>
  <c r="I63"/>
  <c r="H63"/>
  <c r="G63"/>
  <c r="F63"/>
  <c r="E63"/>
  <c r="D63"/>
  <c r="C63"/>
  <c r="B63"/>
  <c r="J45"/>
  <c r="I45"/>
  <c r="H45"/>
  <c r="G45"/>
  <c r="F45"/>
  <c r="E45"/>
  <c r="D45"/>
  <c r="C45"/>
  <c r="B45"/>
  <c r="J40"/>
  <c r="I40"/>
  <c r="H40"/>
  <c r="G40"/>
  <c r="F40"/>
  <c r="E40"/>
  <c r="D40"/>
  <c r="C40"/>
  <c r="B40"/>
  <c r="J26"/>
  <c r="I26"/>
  <c r="H26"/>
  <c r="G26"/>
  <c r="F26"/>
  <c r="E26"/>
  <c r="D26"/>
  <c r="C26"/>
  <c r="B26"/>
  <c r="J13"/>
  <c r="I13"/>
  <c r="H13"/>
  <c r="G13"/>
  <c r="F13"/>
  <c r="E13"/>
  <c r="D13"/>
  <c r="C13"/>
  <c r="B13"/>
  <c r="J7"/>
  <c r="I7"/>
  <c r="H7"/>
  <c r="G7"/>
  <c r="F7"/>
  <c r="E7"/>
  <c r="D7"/>
  <c r="C7"/>
  <c r="B7"/>
  <c r="H111" i="13"/>
  <c r="H110"/>
  <c r="D110"/>
  <c r="C110"/>
  <c r="I109"/>
  <c r="G109"/>
  <c r="E109"/>
  <c r="C109"/>
  <c r="J108"/>
  <c r="H108"/>
  <c r="G108"/>
  <c r="F108"/>
  <c r="E108"/>
  <c r="D108"/>
  <c r="C108"/>
  <c r="B108"/>
  <c r="H107"/>
  <c r="C107"/>
  <c r="I106"/>
  <c r="C106"/>
  <c r="B97"/>
  <c r="I78"/>
  <c r="D78"/>
  <c r="G63"/>
  <c r="C63"/>
  <c r="B45"/>
  <c r="B40"/>
  <c r="H26"/>
  <c r="B26"/>
  <c r="H13"/>
  <c r="G13"/>
  <c r="C13"/>
  <c r="I7"/>
  <c r="H7"/>
  <c r="D7"/>
  <c r="C7"/>
  <c r="J102" i="10"/>
  <c r="I102"/>
  <c r="H102"/>
  <c r="G102"/>
  <c r="F102"/>
  <c r="E102"/>
  <c r="D102"/>
  <c r="C102"/>
  <c r="B102"/>
  <c r="J101"/>
  <c r="I101"/>
  <c r="H101"/>
  <c r="G101"/>
  <c r="F101"/>
  <c r="E101"/>
  <c r="D101"/>
  <c r="C101"/>
  <c r="B101"/>
  <c r="J100"/>
  <c r="I100"/>
  <c r="I103" s="1"/>
  <c r="H100"/>
  <c r="G100"/>
  <c r="F100"/>
  <c r="E100"/>
  <c r="D100"/>
  <c r="C100"/>
  <c r="B100"/>
  <c r="J98"/>
  <c r="I98"/>
  <c r="H98"/>
  <c r="G98"/>
  <c r="F98"/>
  <c r="E98"/>
  <c r="D98"/>
  <c r="C98"/>
  <c r="B98"/>
  <c r="J97"/>
  <c r="I97"/>
  <c r="H97"/>
  <c r="G97"/>
  <c r="F97"/>
  <c r="E97"/>
  <c r="D97"/>
  <c r="C97"/>
  <c r="B97"/>
  <c r="J96"/>
  <c r="I96"/>
  <c r="H96"/>
  <c r="G96"/>
  <c r="F96"/>
  <c r="E96"/>
  <c r="D96"/>
  <c r="C96"/>
  <c r="B96"/>
  <c r="J95"/>
  <c r="I95"/>
  <c r="H95"/>
  <c r="G95"/>
  <c r="F95"/>
  <c r="E95"/>
  <c r="D95"/>
  <c r="C95"/>
  <c r="B95"/>
  <c r="J94"/>
  <c r="I94"/>
  <c r="H94"/>
  <c r="G94"/>
  <c r="F94"/>
  <c r="E94"/>
  <c r="D94"/>
  <c r="C94"/>
  <c r="B94"/>
  <c r="J93"/>
  <c r="I93"/>
  <c r="H93"/>
  <c r="G93"/>
  <c r="F93"/>
  <c r="E93"/>
  <c r="D93"/>
  <c r="C93"/>
  <c r="B93"/>
  <c r="J92"/>
  <c r="I92"/>
  <c r="H92"/>
  <c r="G92"/>
  <c r="F92"/>
  <c r="E92"/>
  <c r="D92"/>
  <c r="C92"/>
  <c r="B92"/>
  <c r="J91"/>
  <c r="I91"/>
  <c r="H91"/>
  <c r="G91"/>
  <c r="F91"/>
  <c r="E91"/>
  <c r="D91"/>
  <c r="C91"/>
  <c r="B91"/>
  <c r="J90"/>
  <c r="I90"/>
  <c r="H90"/>
  <c r="G90"/>
  <c r="F90"/>
  <c r="E90"/>
  <c r="D90"/>
  <c r="C90"/>
  <c r="B90"/>
  <c r="J89"/>
  <c r="I89"/>
  <c r="H89"/>
  <c r="G89"/>
  <c r="F89"/>
  <c r="E89"/>
  <c r="D89"/>
  <c r="C89"/>
  <c r="B89"/>
  <c r="J88"/>
  <c r="I88"/>
  <c r="H88"/>
  <c r="G88"/>
  <c r="F88"/>
  <c r="E88"/>
  <c r="D88"/>
  <c r="C88"/>
  <c r="B88"/>
  <c r="J87"/>
  <c r="I87"/>
  <c r="H87"/>
  <c r="G87"/>
  <c r="F87"/>
  <c r="E87"/>
  <c r="D87"/>
  <c r="C87"/>
  <c r="B87"/>
  <c r="J86"/>
  <c r="I86"/>
  <c r="H86"/>
  <c r="G86"/>
  <c r="F86"/>
  <c r="E86"/>
  <c r="D86"/>
  <c r="C86"/>
  <c r="B86"/>
  <c r="J85"/>
  <c r="I85"/>
  <c r="H85"/>
  <c r="G85"/>
  <c r="F85"/>
  <c r="E85"/>
  <c r="D85"/>
  <c r="C85"/>
  <c r="B85"/>
  <c r="J84"/>
  <c r="I84"/>
  <c r="H84"/>
  <c r="G84"/>
  <c r="F84"/>
  <c r="E84"/>
  <c r="D84"/>
  <c r="C84"/>
  <c r="B84"/>
  <c r="J83"/>
  <c r="I83"/>
  <c r="H83"/>
  <c r="G83"/>
  <c r="F83"/>
  <c r="E83"/>
  <c r="D83"/>
  <c r="C83"/>
  <c r="B83"/>
  <c r="J82"/>
  <c r="I82"/>
  <c r="H82"/>
  <c r="G82"/>
  <c r="F82"/>
  <c r="E82"/>
  <c r="D82"/>
  <c r="C82"/>
  <c r="B82"/>
  <c r="J81"/>
  <c r="I81"/>
  <c r="H81"/>
  <c r="G81"/>
  <c r="F81"/>
  <c r="E81"/>
  <c r="D81"/>
  <c r="C81"/>
  <c r="B81"/>
  <c r="J79"/>
  <c r="I79"/>
  <c r="H79"/>
  <c r="G79"/>
  <c r="F79"/>
  <c r="E79"/>
  <c r="D79"/>
  <c r="C79"/>
  <c r="B79"/>
  <c r="J78"/>
  <c r="I78"/>
  <c r="H78"/>
  <c r="G78"/>
  <c r="F78"/>
  <c r="E78"/>
  <c r="D78"/>
  <c r="C78"/>
  <c r="B78"/>
  <c r="J77"/>
  <c r="I77"/>
  <c r="H77"/>
  <c r="G77"/>
  <c r="F77"/>
  <c r="E77"/>
  <c r="D77"/>
  <c r="C77"/>
  <c r="B77"/>
  <c r="J76"/>
  <c r="I76"/>
  <c r="H76"/>
  <c r="G76"/>
  <c r="F76"/>
  <c r="E76"/>
  <c r="D76"/>
  <c r="C76"/>
  <c r="B76"/>
  <c r="J75"/>
  <c r="I75"/>
  <c r="H75"/>
  <c r="G75"/>
  <c r="F75"/>
  <c r="E75"/>
  <c r="D75"/>
  <c r="C75"/>
  <c r="B75"/>
  <c r="J74"/>
  <c r="I74"/>
  <c r="H74"/>
  <c r="G74"/>
  <c r="F74"/>
  <c r="E74"/>
  <c r="D74"/>
  <c r="C74"/>
  <c r="B74"/>
  <c r="J73"/>
  <c r="I73"/>
  <c r="H73"/>
  <c r="G73"/>
  <c r="F73"/>
  <c r="E73"/>
  <c r="D73"/>
  <c r="C73"/>
  <c r="B73"/>
  <c r="J72"/>
  <c r="I72"/>
  <c r="H72"/>
  <c r="G72"/>
  <c r="F72"/>
  <c r="E72"/>
  <c r="D72"/>
  <c r="C72"/>
  <c r="B72"/>
  <c r="J71"/>
  <c r="I71"/>
  <c r="H71"/>
  <c r="G71"/>
  <c r="F71"/>
  <c r="E71"/>
  <c r="D71"/>
  <c r="C71"/>
  <c r="B71"/>
  <c r="J70"/>
  <c r="I70"/>
  <c r="H70"/>
  <c r="G70"/>
  <c r="F70"/>
  <c r="E70"/>
  <c r="D70"/>
  <c r="C70"/>
  <c r="B70"/>
  <c r="J69"/>
  <c r="I69"/>
  <c r="H69"/>
  <c r="G69"/>
  <c r="F69"/>
  <c r="E69"/>
  <c r="D69"/>
  <c r="C69"/>
  <c r="B69"/>
  <c r="J68"/>
  <c r="I68"/>
  <c r="H68"/>
  <c r="G68"/>
  <c r="F68"/>
  <c r="E68"/>
  <c r="D68"/>
  <c r="C68"/>
  <c r="B68"/>
  <c r="J67"/>
  <c r="I67"/>
  <c r="H67"/>
  <c r="G67"/>
  <c r="F67"/>
  <c r="E67"/>
  <c r="D67"/>
  <c r="D80" s="1"/>
  <c r="C67"/>
  <c r="B67"/>
  <c r="J66"/>
  <c r="I66"/>
  <c r="I80" s="1"/>
  <c r="H66"/>
  <c r="G66"/>
  <c r="G80" s="1"/>
  <c r="F66"/>
  <c r="E66"/>
  <c r="D66"/>
  <c r="C66"/>
  <c r="C80" s="1"/>
  <c r="B66"/>
  <c r="J64"/>
  <c r="I64"/>
  <c r="H64"/>
  <c r="H114" s="1"/>
  <c r="G64"/>
  <c r="F64"/>
  <c r="E64"/>
  <c r="D64"/>
  <c r="D114" s="1"/>
  <c r="C64"/>
  <c r="B64"/>
  <c r="J63"/>
  <c r="I63"/>
  <c r="H63"/>
  <c r="G63"/>
  <c r="F63"/>
  <c r="E63"/>
  <c r="D63"/>
  <c r="C63"/>
  <c r="B63"/>
  <c r="J62"/>
  <c r="I62"/>
  <c r="H62"/>
  <c r="G62"/>
  <c r="F62"/>
  <c r="E62"/>
  <c r="D62"/>
  <c r="C62"/>
  <c r="B62"/>
  <c r="J61"/>
  <c r="I61"/>
  <c r="H61"/>
  <c r="G61"/>
  <c r="F61"/>
  <c r="E61"/>
  <c r="D61"/>
  <c r="C61"/>
  <c r="B61"/>
  <c r="J60"/>
  <c r="I60"/>
  <c r="H60"/>
  <c r="G60"/>
  <c r="F60"/>
  <c r="E60"/>
  <c r="D60"/>
  <c r="C60"/>
  <c r="B60"/>
  <c r="J59"/>
  <c r="I59"/>
  <c r="H59"/>
  <c r="G59"/>
  <c r="F59"/>
  <c r="E59"/>
  <c r="D59"/>
  <c r="C59"/>
  <c r="B59"/>
  <c r="J58"/>
  <c r="I58"/>
  <c r="H58"/>
  <c r="G58"/>
  <c r="F58"/>
  <c r="E58"/>
  <c r="D58"/>
  <c r="C58"/>
  <c r="B58"/>
  <c r="J57"/>
  <c r="I57"/>
  <c r="H57"/>
  <c r="G57"/>
  <c r="F57"/>
  <c r="E57"/>
  <c r="D57"/>
  <c r="C57"/>
  <c r="B57"/>
  <c r="J56"/>
  <c r="I56"/>
  <c r="H56"/>
  <c r="G56"/>
  <c r="F56"/>
  <c r="E56"/>
  <c r="D56"/>
  <c r="C56"/>
  <c r="B56"/>
  <c r="J55"/>
  <c r="I55"/>
  <c r="H55"/>
  <c r="G55"/>
  <c r="F55"/>
  <c r="E55"/>
  <c r="D55"/>
  <c r="C55"/>
  <c r="B55"/>
  <c r="J54"/>
  <c r="I54"/>
  <c r="H54"/>
  <c r="G54"/>
  <c r="F54"/>
  <c r="E54"/>
  <c r="D54"/>
  <c r="C54"/>
  <c r="B54"/>
  <c r="J53"/>
  <c r="I53"/>
  <c r="H53"/>
  <c r="G53"/>
  <c r="G107" s="1"/>
  <c r="F53"/>
  <c r="E53"/>
  <c r="D53"/>
  <c r="C53"/>
  <c r="B53"/>
  <c r="J52"/>
  <c r="I52"/>
  <c r="H52"/>
  <c r="G52"/>
  <c r="F52"/>
  <c r="E52"/>
  <c r="D52"/>
  <c r="C52"/>
  <c r="B52"/>
  <c r="J51"/>
  <c r="I51"/>
  <c r="H51"/>
  <c r="G51"/>
  <c r="F51"/>
  <c r="E51"/>
  <c r="D51"/>
  <c r="C51"/>
  <c r="B51"/>
  <c r="J50"/>
  <c r="I50"/>
  <c r="H50"/>
  <c r="G50"/>
  <c r="F50"/>
  <c r="E50"/>
  <c r="D50"/>
  <c r="C50"/>
  <c r="B50"/>
  <c r="J49"/>
  <c r="I49"/>
  <c r="H49"/>
  <c r="G49"/>
  <c r="G109" s="1"/>
  <c r="F49"/>
  <c r="E49"/>
  <c r="D49"/>
  <c r="C49"/>
  <c r="C109" s="1"/>
  <c r="B49"/>
  <c r="J48"/>
  <c r="I48"/>
  <c r="H48"/>
  <c r="H65" s="1"/>
  <c r="G48"/>
  <c r="F48"/>
  <c r="E48"/>
  <c r="D48"/>
  <c r="C48"/>
  <c r="B48"/>
  <c r="J47"/>
  <c r="I47"/>
  <c r="H47"/>
  <c r="G47"/>
  <c r="F47"/>
  <c r="E47"/>
  <c r="E65" s="1"/>
  <c r="D47"/>
  <c r="C47"/>
  <c r="B47"/>
  <c r="J45"/>
  <c r="I45"/>
  <c r="H45"/>
  <c r="G45"/>
  <c r="F45"/>
  <c r="F46" s="1"/>
  <c r="E45"/>
  <c r="D45"/>
  <c r="C45"/>
  <c r="B45"/>
  <c r="J44"/>
  <c r="I44"/>
  <c r="H44"/>
  <c r="G44"/>
  <c r="F44"/>
  <c r="E44"/>
  <c r="D44"/>
  <c r="C44"/>
  <c r="B44"/>
  <c r="J43"/>
  <c r="J46" s="1"/>
  <c r="I43"/>
  <c r="H43"/>
  <c r="G43"/>
  <c r="F43"/>
  <c r="E43"/>
  <c r="D43"/>
  <c r="C43"/>
  <c r="B43"/>
  <c r="J42"/>
  <c r="I42"/>
  <c r="H42"/>
  <c r="G42"/>
  <c r="F42"/>
  <c r="E42"/>
  <c r="E46" s="1"/>
  <c r="D42"/>
  <c r="D46" s="1"/>
  <c r="C42"/>
  <c r="B42"/>
  <c r="J40"/>
  <c r="I40"/>
  <c r="H40"/>
  <c r="G40"/>
  <c r="F40"/>
  <c r="E40"/>
  <c r="D40"/>
  <c r="C40"/>
  <c r="B40"/>
  <c r="J39"/>
  <c r="I39"/>
  <c r="H39"/>
  <c r="G39"/>
  <c r="F39"/>
  <c r="E39"/>
  <c r="D39"/>
  <c r="C39"/>
  <c r="B39"/>
  <c r="J38"/>
  <c r="I38"/>
  <c r="H38"/>
  <c r="G38"/>
  <c r="F38"/>
  <c r="E38"/>
  <c r="D38"/>
  <c r="C38"/>
  <c r="B38"/>
  <c r="J37"/>
  <c r="I37"/>
  <c r="H37"/>
  <c r="G37"/>
  <c r="F37"/>
  <c r="E37"/>
  <c r="D37"/>
  <c r="C37"/>
  <c r="B37"/>
  <c r="J36"/>
  <c r="I36"/>
  <c r="H36"/>
  <c r="G36"/>
  <c r="F36"/>
  <c r="E36"/>
  <c r="D36"/>
  <c r="C36"/>
  <c r="B36"/>
  <c r="J35"/>
  <c r="I35"/>
  <c r="H35"/>
  <c r="G35"/>
  <c r="F35"/>
  <c r="E35"/>
  <c r="D35"/>
  <c r="C35"/>
  <c r="B35"/>
  <c r="J34"/>
  <c r="I34"/>
  <c r="H34"/>
  <c r="G34"/>
  <c r="F34"/>
  <c r="E34"/>
  <c r="D34"/>
  <c r="C34"/>
  <c r="B34"/>
  <c r="J33"/>
  <c r="I33"/>
  <c r="H33"/>
  <c r="G33"/>
  <c r="F33"/>
  <c r="E33"/>
  <c r="D33"/>
  <c r="C33"/>
  <c r="B33"/>
  <c r="J32"/>
  <c r="I32"/>
  <c r="H32"/>
  <c r="G32"/>
  <c r="F32"/>
  <c r="E32"/>
  <c r="D32"/>
  <c r="C32"/>
  <c r="B32"/>
  <c r="J31"/>
  <c r="I31"/>
  <c r="H31"/>
  <c r="H112" s="1"/>
  <c r="G31"/>
  <c r="F31"/>
  <c r="E31"/>
  <c r="D31"/>
  <c r="D112" s="1"/>
  <c r="C31"/>
  <c r="B31"/>
  <c r="J30"/>
  <c r="I30"/>
  <c r="H30"/>
  <c r="G30"/>
  <c r="F30"/>
  <c r="E30"/>
  <c r="D30"/>
  <c r="C30"/>
  <c r="B30"/>
  <c r="J29"/>
  <c r="I29"/>
  <c r="H29"/>
  <c r="G29"/>
  <c r="F29"/>
  <c r="E29"/>
  <c r="D29"/>
  <c r="C29"/>
  <c r="B29"/>
  <c r="J28"/>
  <c r="I28"/>
  <c r="H28"/>
  <c r="G28"/>
  <c r="F28"/>
  <c r="E28"/>
  <c r="D28"/>
  <c r="C28"/>
  <c r="B28"/>
  <c r="J27"/>
  <c r="J113" s="1"/>
  <c r="I27"/>
  <c r="H27"/>
  <c r="H41" s="1"/>
  <c r="G27"/>
  <c r="G113" s="1"/>
  <c r="F27"/>
  <c r="F113" s="1"/>
  <c r="E27"/>
  <c r="D27"/>
  <c r="D41" s="1"/>
  <c r="C27"/>
  <c r="C113" s="1"/>
  <c r="B27"/>
  <c r="B113" s="1"/>
  <c r="J25"/>
  <c r="I25"/>
  <c r="H25"/>
  <c r="G25"/>
  <c r="F25"/>
  <c r="E25"/>
  <c r="D25"/>
  <c r="C25"/>
  <c r="B25"/>
  <c r="J24"/>
  <c r="J111" s="1"/>
  <c r="I24"/>
  <c r="I111" s="1"/>
  <c r="H24"/>
  <c r="G24"/>
  <c r="F24"/>
  <c r="F111" s="1"/>
  <c r="E24"/>
  <c r="E111" s="1"/>
  <c r="D24"/>
  <c r="C24"/>
  <c r="B24"/>
  <c r="B111" s="1"/>
  <c r="J23"/>
  <c r="I23"/>
  <c r="I112" s="1"/>
  <c r="H23"/>
  <c r="G23"/>
  <c r="F23"/>
  <c r="E23"/>
  <c r="E112" s="1"/>
  <c r="D23"/>
  <c r="C23"/>
  <c r="B23"/>
  <c r="J22"/>
  <c r="I22"/>
  <c r="H22"/>
  <c r="G22"/>
  <c r="F22"/>
  <c r="E22"/>
  <c r="D22"/>
  <c r="C22"/>
  <c r="B22"/>
  <c r="J21"/>
  <c r="I21"/>
  <c r="H21"/>
  <c r="G21"/>
  <c r="F21"/>
  <c r="E21"/>
  <c r="D21"/>
  <c r="C21"/>
  <c r="B21"/>
  <c r="J20"/>
  <c r="I20"/>
  <c r="H20"/>
  <c r="G20"/>
  <c r="F20"/>
  <c r="E20"/>
  <c r="D20"/>
  <c r="C20"/>
  <c r="B20"/>
  <c r="J19"/>
  <c r="I19"/>
  <c r="H19"/>
  <c r="G19"/>
  <c r="F19"/>
  <c r="E19"/>
  <c r="D19"/>
  <c r="C19"/>
  <c r="B19"/>
  <c r="J18"/>
  <c r="I18"/>
  <c r="H18"/>
  <c r="G18"/>
  <c r="F18"/>
  <c r="E18"/>
  <c r="D18"/>
  <c r="C18"/>
  <c r="B18"/>
  <c r="J17"/>
  <c r="I17"/>
  <c r="H17"/>
  <c r="H26" s="1"/>
  <c r="G17"/>
  <c r="F17"/>
  <c r="E17"/>
  <c r="D17"/>
  <c r="C17"/>
  <c r="B17"/>
  <c r="J16"/>
  <c r="I16"/>
  <c r="H16"/>
  <c r="G16"/>
  <c r="F16"/>
  <c r="E16"/>
  <c r="D16"/>
  <c r="C16"/>
  <c r="B16"/>
  <c r="J15"/>
  <c r="I15"/>
  <c r="H15"/>
  <c r="G15"/>
  <c r="F15"/>
  <c r="E15"/>
  <c r="D15"/>
  <c r="C15"/>
  <c r="B15"/>
  <c r="J14"/>
  <c r="I14"/>
  <c r="H14"/>
  <c r="G14"/>
  <c r="F14"/>
  <c r="E14"/>
  <c r="D14"/>
  <c r="C14"/>
  <c r="B14"/>
  <c r="J12"/>
  <c r="I12"/>
  <c r="H12"/>
  <c r="G12"/>
  <c r="F12"/>
  <c r="E12"/>
  <c r="D12"/>
  <c r="C12"/>
  <c r="B12"/>
  <c r="J11"/>
  <c r="I11"/>
  <c r="H11"/>
  <c r="G11"/>
  <c r="F11"/>
  <c r="E11"/>
  <c r="D11"/>
  <c r="C11"/>
  <c r="B11"/>
  <c r="J10"/>
  <c r="I10"/>
  <c r="H10"/>
  <c r="G10"/>
  <c r="F10"/>
  <c r="E10"/>
  <c r="D10"/>
  <c r="C10"/>
  <c r="B10"/>
  <c r="J9"/>
  <c r="I9"/>
  <c r="H9"/>
  <c r="G9"/>
  <c r="F9"/>
  <c r="E9"/>
  <c r="D9"/>
  <c r="C9"/>
  <c r="B9"/>
  <c r="J8"/>
  <c r="I8"/>
  <c r="H8"/>
  <c r="H13" s="1"/>
  <c r="G8"/>
  <c r="F8"/>
  <c r="E8"/>
  <c r="D8"/>
  <c r="D13" s="1"/>
  <c r="C8"/>
  <c r="B8"/>
  <c r="J6"/>
  <c r="I6"/>
  <c r="H6"/>
  <c r="G6"/>
  <c r="F6"/>
  <c r="E6"/>
  <c r="D6"/>
  <c r="C6"/>
  <c r="B6"/>
  <c r="C5"/>
  <c r="D5"/>
  <c r="E5"/>
  <c r="F5"/>
  <c r="G5"/>
  <c r="G7" s="1"/>
  <c r="H5"/>
  <c r="H7" s="1"/>
  <c r="I5"/>
  <c r="J5"/>
  <c r="B5"/>
  <c r="B7" s="1"/>
  <c r="B99" i="11"/>
  <c r="C99"/>
  <c r="D99"/>
  <c r="E99"/>
  <c r="F99"/>
  <c r="G99"/>
  <c r="H99"/>
  <c r="I99"/>
  <c r="J99"/>
  <c r="B7" i="12"/>
  <c r="C7"/>
  <c r="D7"/>
  <c r="E7"/>
  <c r="F7"/>
  <c r="G7"/>
  <c r="H7"/>
  <c r="I7"/>
  <c r="J7"/>
  <c r="B13"/>
  <c r="C13"/>
  <c r="D13"/>
  <c r="E13"/>
  <c r="F13"/>
  <c r="G13"/>
  <c r="H13"/>
  <c r="I13"/>
  <c r="J13"/>
  <c r="B26"/>
  <c r="C26"/>
  <c r="D26"/>
  <c r="E26"/>
  <c r="F26"/>
  <c r="G26"/>
  <c r="H26"/>
  <c r="I26"/>
  <c r="J26"/>
  <c r="B41"/>
  <c r="C41"/>
  <c r="D41"/>
  <c r="E41"/>
  <c r="F41"/>
  <c r="G41"/>
  <c r="H41"/>
  <c r="I41"/>
  <c r="J41"/>
  <c r="B46"/>
  <c r="C46"/>
  <c r="D46"/>
  <c r="E46"/>
  <c r="F46"/>
  <c r="G46"/>
  <c r="H46"/>
  <c r="I46"/>
  <c r="J46"/>
  <c r="B65"/>
  <c r="C65"/>
  <c r="D65"/>
  <c r="E65"/>
  <c r="F65"/>
  <c r="G65"/>
  <c r="H65"/>
  <c r="I65"/>
  <c r="J65"/>
  <c r="B80"/>
  <c r="C80"/>
  <c r="D80"/>
  <c r="E80"/>
  <c r="F80"/>
  <c r="G80"/>
  <c r="H80"/>
  <c r="I80"/>
  <c r="J80"/>
  <c r="B99"/>
  <c r="C99"/>
  <c r="D99"/>
  <c r="E99"/>
  <c r="F99"/>
  <c r="G99"/>
  <c r="H99"/>
  <c r="I99"/>
  <c r="J99"/>
  <c r="B103"/>
  <c r="C103"/>
  <c r="D103"/>
  <c r="E103"/>
  <c r="F103"/>
  <c r="G103"/>
  <c r="H103"/>
  <c r="I103"/>
  <c r="J103"/>
  <c r="B107"/>
  <c r="C107"/>
  <c r="D107"/>
  <c r="E107"/>
  <c r="F107"/>
  <c r="G107"/>
  <c r="H107"/>
  <c r="I107"/>
  <c r="J107"/>
  <c r="B108"/>
  <c r="C108"/>
  <c r="D108"/>
  <c r="E108"/>
  <c r="F108"/>
  <c r="G108"/>
  <c r="H108"/>
  <c r="I108"/>
  <c r="J108"/>
  <c r="B109"/>
  <c r="C109"/>
  <c r="D109"/>
  <c r="E109"/>
  <c r="F109"/>
  <c r="G109"/>
  <c r="H109"/>
  <c r="I109"/>
  <c r="J109"/>
  <c r="B110"/>
  <c r="C110"/>
  <c r="D110"/>
  <c r="E110"/>
  <c r="F110"/>
  <c r="G110"/>
  <c r="H110"/>
  <c r="I110"/>
  <c r="J110"/>
  <c r="B111"/>
  <c r="C111"/>
  <c r="D111"/>
  <c r="E111"/>
  <c r="F111"/>
  <c r="G111"/>
  <c r="H111"/>
  <c r="I111"/>
  <c r="J111"/>
  <c r="B112"/>
  <c r="C112"/>
  <c r="D112"/>
  <c r="E112"/>
  <c r="F112"/>
  <c r="G112"/>
  <c r="H112"/>
  <c r="I112"/>
  <c r="J112"/>
  <c r="B113"/>
  <c r="C113"/>
  <c r="D113"/>
  <c r="E113"/>
  <c r="F113"/>
  <c r="G113"/>
  <c r="H113"/>
  <c r="I113"/>
  <c r="J113"/>
  <c r="B114"/>
  <c r="C114"/>
  <c r="D114"/>
  <c r="E114"/>
  <c r="F114"/>
  <c r="G114"/>
  <c r="H114"/>
  <c r="I114"/>
  <c r="J114"/>
  <c r="J114" i="11"/>
  <c r="I114"/>
  <c r="H114"/>
  <c r="G114"/>
  <c r="F114"/>
  <c r="E114"/>
  <c r="D114"/>
  <c r="C114"/>
  <c r="J113"/>
  <c r="I113"/>
  <c r="H113"/>
  <c r="G113"/>
  <c r="F113"/>
  <c r="E113"/>
  <c r="D113"/>
  <c r="C113"/>
  <c r="B113"/>
  <c r="J112"/>
  <c r="I112"/>
  <c r="H112"/>
  <c r="G112"/>
  <c r="F112"/>
  <c r="E112"/>
  <c r="D112"/>
  <c r="C112"/>
  <c r="B112"/>
  <c r="J111"/>
  <c r="I111"/>
  <c r="H111"/>
  <c r="G111"/>
  <c r="F111"/>
  <c r="E111"/>
  <c r="D111"/>
  <c r="C111"/>
  <c r="J110"/>
  <c r="I110"/>
  <c r="H110"/>
  <c r="G110"/>
  <c r="F110"/>
  <c r="E110"/>
  <c r="D110"/>
  <c r="C110"/>
  <c r="B110"/>
  <c r="J109"/>
  <c r="I109"/>
  <c r="H109"/>
  <c r="G109"/>
  <c r="F109"/>
  <c r="E109"/>
  <c r="D109"/>
  <c r="C109"/>
  <c r="J108"/>
  <c r="I108"/>
  <c r="H108"/>
  <c r="G108"/>
  <c r="F108"/>
  <c r="E108"/>
  <c r="D108"/>
  <c r="C108"/>
  <c r="J107"/>
  <c r="I107"/>
  <c r="H107"/>
  <c r="G107"/>
  <c r="F107"/>
  <c r="E107"/>
  <c r="D107"/>
  <c r="C107"/>
  <c r="B107"/>
  <c r="J103"/>
  <c r="I103"/>
  <c r="H103"/>
  <c r="G103"/>
  <c r="F103"/>
  <c r="E103"/>
  <c r="D103"/>
  <c r="C103"/>
  <c r="B103"/>
  <c r="J80"/>
  <c r="I80"/>
  <c r="H80"/>
  <c r="G80"/>
  <c r="F80"/>
  <c r="E80"/>
  <c r="D80"/>
  <c r="C80"/>
  <c r="B80"/>
  <c r="J65"/>
  <c r="I65"/>
  <c r="H65"/>
  <c r="G65"/>
  <c r="F65"/>
  <c r="E65"/>
  <c r="D65"/>
  <c r="C65"/>
  <c r="B65"/>
  <c r="J46"/>
  <c r="I46"/>
  <c r="H46"/>
  <c r="G46"/>
  <c r="F46"/>
  <c r="E46"/>
  <c r="D46"/>
  <c r="C46"/>
  <c r="B46"/>
  <c r="J41"/>
  <c r="I41"/>
  <c r="H41"/>
  <c r="G41"/>
  <c r="F41"/>
  <c r="E41"/>
  <c r="D41"/>
  <c r="C41"/>
  <c r="B41"/>
  <c r="J26"/>
  <c r="I26"/>
  <c r="H26"/>
  <c r="G26"/>
  <c r="F26"/>
  <c r="E26"/>
  <c r="D26"/>
  <c r="C26"/>
  <c r="B26"/>
  <c r="J13"/>
  <c r="I13"/>
  <c r="H13"/>
  <c r="G13"/>
  <c r="F13"/>
  <c r="E13"/>
  <c r="D13"/>
  <c r="C13"/>
  <c r="B13"/>
  <c r="J7"/>
  <c r="I7"/>
  <c r="H7"/>
  <c r="G7"/>
  <c r="F7"/>
  <c r="E7"/>
  <c r="D7"/>
  <c r="C7"/>
  <c r="B7"/>
  <c r="J114" i="10"/>
  <c r="I114"/>
  <c r="G114"/>
  <c r="F114"/>
  <c r="E114"/>
  <c r="C114"/>
  <c r="B114"/>
  <c r="H111"/>
  <c r="D111"/>
  <c r="J110"/>
  <c r="G110"/>
  <c r="F110"/>
  <c r="C110"/>
  <c r="B110"/>
  <c r="I109"/>
  <c r="H109"/>
  <c r="F109"/>
  <c r="E109"/>
  <c r="D109"/>
  <c r="J108"/>
  <c r="H108"/>
  <c r="G108"/>
  <c r="D108"/>
  <c r="C108"/>
  <c r="H107"/>
  <c r="D107"/>
  <c r="C107"/>
  <c r="J103"/>
  <c r="H103"/>
  <c r="G103"/>
  <c r="F103"/>
  <c r="E103"/>
  <c r="D103"/>
  <c r="C103"/>
  <c r="B103"/>
  <c r="J99"/>
  <c r="F99"/>
  <c r="B99"/>
  <c r="J80"/>
  <c r="H80"/>
  <c r="F80"/>
  <c r="E80"/>
  <c r="B80"/>
  <c r="I65"/>
  <c r="D65"/>
  <c r="I46"/>
  <c r="D26"/>
  <c r="J13"/>
  <c r="I13"/>
  <c r="G13"/>
  <c r="F13"/>
  <c r="E13"/>
  <c r="C13"/>
  <c r="B13"/>
  <c r="J7"/>
  <c r="F7"/>
  <c r="D7"/>
  <c r="G92" i="6"/>
  <c r="F92"/>
  <c r="E92"/>
  <c r="D92"/>
  <c r="C92"/>
  <c r="B92"/>
  <c r="G91"/>
  <c r="F91"/>
  <c r="E91"/>
  <c r="D91"/>
  <c r="C91"/>
  <c r="B91"/>
  <c r="G90"/>
  <c r="F90"/>
  <c r="E90"/>
  <c r="D90"/>
  <c r="C90"/>
  <c r="B90"/>
  <c r="G88"/>
  <c r="F88"/>
  <c r="E88"/>
  <c r="D88"/>
  <c r="C88"/>
  <c r="B88"/>
  <c r="G87"/>
  <c r="F87"/>
  <c r="E87"/>
  <c r="D87"/>
  <c r="C87"/>
  <c r="B87"/>
  <c r="G86"/>
  <c r="F86"/>
  <c r="E86"/>
  <c r="D86"/>
  <c r="C86"/>
  <c r="B86"/>
  <c r="G85"/>
  <c r="F85"/>
  <c r="E85"/>
  <c r="D85"/>
  <c r="C85"/>
  <c r="B85"/>
  <c r="G84"/>
  <c r="F84"/>
  <c r="E84"/>
  <c r="D84"/>
  <c r="C84"/>
  <c r="B84"/>
  <c r="G83"/>
  <c r="F83"/>
  <c r="E83"/>
  <c r="D83"/>
  <c r="C83"/>
  <c r="B83"/>
  <c r="G82"/>
  <c r="F82"/>
  <c r="E82"/>
  <c r="D82"/>
  <c r="C82"/>
  <c r="B82"/>
  <c r="G81"/>
  <c r="F81"/>
  <c r="E81"/>
  <c r="D81"/>
  <c r="C81"/>
  <c r="B81"/>
  <c r="G80"/>
  <c r="F80"/>
  <c r="E80"/>
  <c r="D80"/>
  <c r="C80"/>
  <c r="B80"/>
  <c r="G79"/>
  <c r="F79"/>
  <c r="E79"/>
  <c r="D79"/>
  <c r="C79"/>
  <c r="B79"/>
  <c r="G78"/>
  <c r="F78"/>
  <c r="E78"/>
  <c r="D78"/>
  <c r="C78"/>
  <c r="B78"/>
  <c r="G77"/>
  <c r="F77"/>
  <c r="E77"/>
  <c r="D77"/>
  <c r="C77"/>
  <c r="B77"/>
  <c r="G76"/>
  <c r="F76"/>
  <c r="E76"/>
  <c r="D76"/>
  <c r="C76"/>
  <c r="B76"/>
  <c r="G75"/>
  <c r="F75"/>
  <c r="E75"/>
  <c r="D75"/>
  <c r="C75"/>
  <c r="B75"/>
  <c r="G74"/>
  <c r="F74"/>
  <c r="E74"/>
  <c r="D74"/>
  <c r="C74"/>
  <c r="B74"/>
  <c r="G73"/>
  <c r="F73"/>
  <c r="E73"/>
  <c r="D73"/>
  <c r="C73"/>
  <c r="B73"/>
  <c r="G72"/>
  <c r="F72"/>
  <c r="E72"/>
  <c r="D72"/>
  <c r="C72"/>
  <c r="B72"/>
  <c r="G71"/>
  <c r="F71"/>
  <c r="E71"/>
  <c r="D71"/>
  <c r="C71"/>
  <c r="B71"/>
  <c r="G69"/>
  <c r="F69"/>
  <c r="E69"/>
  <c r="D69"/>
  <c r="C69"/>
  <c r="B69"/>
  <c r="G68"/>
  <c r="F68"/>
  <c r="E68"/>
  <c r="D68"/>
  <c r="C68"/>
  <c r="B68"/>
  <c r="G67"/>
  <c r="F67"/>
  <c r="E67"/>
  <c r="D67"/>
  <c r="C67"/>
  <c r="B67"/>
  <c r="G66"/>
  <c r="F66"/>
  <c r="E66"/>
  <c r="D66"/>
  <c r="C66"/>
  <c r="B66"/>
  <c r="G65"/>
  <c r="F65"/>
  <c r="E65"/>
  <c r="D65"/>
  <c r="C65"/>
  <c r="B65"/>
  <c r="G64"/>
  <c r="F64"/>
  <c r="E64"/>
  <c r="D64"/>
  <c r="C64"/>
  <c r="B64"/>
  <c r="G63"/>
  <c r="F63"/>
  <c r="E63"/>
  <c r="D63"/>
  <c r="C63"/>
  <c r="B63"/>
  <c r="G62"/>
  <c r="F62"/>
  <c r="E62"/>
  <c r="D62"/>
  <c r="C62"/>
  <c r="B62"/>
  <c r="G61"/>
  <c r="F61"/>
  <c r="E61"/>
  <c r="D61"/>
  <c r="C61"/>
  <c r="B61"/>
  <c r="B70" s="1"/>
  <c r="G59"/>
  <c r="F59"/>
  <c r="E59"/>
  <c r="D59"/>
  <c r="C59"/>
  <c r="B59"/>
  <c r="G58"/>
  <c r="F58"/>
  <c r="F101" s="1"/>
  <c r="E58"/>
  <c r="D58"/>
  <c r="D101" s="1"/>
  <c r="C58"/>
  <c r="C101" s="1"/>
  <c r="B58"/>
  <c r="B101" s="1"/>
  <c r="G57"/>
  <c r="F57"/>
  <c r="E57"/>
  <c r="D57"/>
  <c r="C57"/>
  <c r="B57"/>
  <c r="G56"/>
  <c r="F56"/>
  <c r="E56"/>
  <c r="D56"/>
  <c r="D100" s="1"/>
  <c r="C56"/>
  <c r="C100" s="1"/>
  <c r="B56"/>
  <c r="G55"/>
  <c r="F55"/>
  <c r="E55"/>
  <c r="D55"/>
  <c r="C55"/>
  <c r="B55"/>
  <c r="G54"/>
  <c r="F54"/>
  <c r="E54"/>
  <c r="D54"/>
  <c r="C54"/>
  <c r="B54"/>
  <c r="G53"/>
  <c r="F53"/>
  <c r="E53"/>
  <c r="D53"/>
  <c r="C53"/>
  <c r="B53"/>
  <c r="G52"/>
  <c r="F52"/>
  <c r="E52"/>
  <c r="D52"/>
  <c r="C52"/>
  <c r="B52"/>
  <c r="G51"/>
  <c r="F51"/>
  <c r="E51"/>
  <c r="D51"/>
  <c r="C51"/>
  <c r="B51"/>
  <c r="G50"/>
  <c r="F50"/>
  <c r="E50"/>
  <c r="D50"/>
  <c r="C50"/>
  <c r="B50"/>
  <c r="G49"/>
  <c r="F49"/>
  <c r="E49"/>
  <c r="D49"/>
  <c r="C49"/>
  <c r="B49"/>
  <c r="G48"/>
  <c r="F48"/>
  <c r="E48"/>
  <c r="D48"/>
  <c r="C48"/>
  <c r="B48"/>
  <c r="G47"/>
  <c r="F47"/>
  <c r="E47"/>
  <c r="D47"/>
  <c r="C47"/>
  <c r="B47"/>
  <c r="G43"/>
  <c r="F43"/>
  <c r="E43"/>
  <c r="D43"/>
  <c r="C43"/>
  <c r="B43"/>
  <c r="G46"/>
  <c r="F46"/>
  <c r="E46"/>
  <c r="D46"/>
  <c r="C46"/>
  <c r="B46"/>
  <c r="G45"/>
  <c r="F45"/>
  <c r="E45"/>
  <c r="D45"/>
  <c r="C45"/>
  <c r="B45"/>
  <c r="G44"/>
  <c r="F44"/>
  <c r="E44"/>
  <c r="D44"/>
  <c r="C44"/>
  <c r="B44"/>
  <c r="G42"/>
  <c r="F42"/>
  <c r="E42"/>
  <c r="D42"/>
  <c r="D60" s="1"/>
  <c r="C42"/>
  <c r="B42"/>
  <c r="B60" s="1"/>
  <c r="G40"/>
  <c r="F40"/>
  <c r="F99" s="1"/>
  <c r="E40"/>
  <c r="D40"/>
  <c r="C40"/>
  <c r="B40"/>
  <c r="B99" s="1"/>
  <c r="G39"/>
  <c r="F39"/>
  <c r="E39"/>
  <c r="D39"/>
  <c r="C39"/>
  <c r="B39"/>
  <c r="G38"/>
  <c r="F38"/>
  <c r="E38"/>
  <c r="D38"/>
  <c r="C38"/>
  <c r="B38"/>
  <c r="G37"/>
  <c r="F37"/>
  <c r="E37"/>
  <c r="D37"/>
  <c r="C37"/>
  <c r="B37"/>
  <c r="G35"/>
  <c r="G105" s="1"/>
  <c r="F35"/>
  <c r="F105" s="1"/>
  <c r="E35"/>
  <c r="E105" s="1"/>
  <c r="D35"/>
  <c r="C35"/>
  <c r="C105" s="1"/>
  <c r="B35"/>
  <c r="B105" s="1"/>
  <c r="G34"/>
  <c r="F34"/>
  <c r="E34"/>
  <c r="D34"/>
  <c r="D104" s="1"/>
  <c r="C34"/>
  <c r="B34"/>
  <c r="G33"/>
  <c r="F33"/>
  <c r="E33"/>
  <c r="D33"/>
  <c r="C33"/>
  <c r="B33"/>
  <c r="G32"/>
  <c r="F32"/>
  <c r="E32"/>
  <c r="D32"/>
  <c r="C32"/>
  <c r="B32"/>
  <c r="G31"/>
  <c r="F31"/>
  <c r="E31"/>
  <c r="D31"/>
  <c r="C31"/>
  <c r="B31"/>
  <c r="G30"/>
  <c r="F30"/>
  <c r="E30"/>
  <c r="D30"/>
  <c r="C30"/>
  <c r="B30"/>
  <c r="G29"/>
  <c r="F29"/>
  <c r="E29"/>
  <c r="D29"/>
  <c r="C29"/>
  <c r="B29"/>
  <c r="G28"/>
  <c r="F28"/>
  <c r="E28"/>
  <c r="D28"/>
  <c r="C28"/>
  <c r="B28"/>
  <c r="G27"/>
  <c r="F27"/>
  <c r="E27"/>
  <c r="D27"/>
  <c r="C27"/>
  <c r="B27"/>
  <c r="G26"/>
  <c r="F26"/>
  <c r="E26"/>
  <c r="D26"/>
  <c r="C26"/>
  <c r="B26"/>
  <c r="G25"/>
  <c r="F25"/>
  <c r="E25"/>
  <c r="D25"/>
  <c r="C25"/>
  <c r="B25"/>
  <c r="G24"/>
  <c r="F24"/>
  <c r="E24"/>
  <c r="D24"/>
  <c r="C24"/>
  <c r="B24"/>
  <c r="G23"/>
  <c r="F23"/>
  <c r="E23"/>
  <c r="D23"/>
  <c r="C23"/>
  <c r="B23"/>
  <c r="G22"/>
  <c r="F22"/>
  <c r="E22"/>
  <c r="D22"/>
  <c r="C22"/>
  <c r="B22"/>
  <c r="G20"/>
  <c r="G103" s="1"/>
  <c r="F20"/>
  <c r="E20"/>
  <c r="E103" s="1"/>
  <c r="D20"/>
  <c r="C20"/>
  <c r="C103" s="1"/>
  <c r="B20"/>
  <c r="G19"/>
  <c r="G102" s="1"/>
  <c r="F19"/>
  <c r="E19"/>
  <c r="D19"/>
  <c r="C19"/>
  <c r="C102" s="1"/>
  <c r="B19"/>
  <c r="B102" s="1"/>
  <c r="G18"/>
  <c r="F18"/>
  <c r="E18"/>
  <c r="D18"/>
  <c r="C18"/>
  <c r="B18"/>
  <c r="G17"/>
  <c r="F17"/>
  <c r="E17"/>
  <c r="D17"/>
  <c r="C17"/>
  <c r="B17"/>
  <c r="G16"/>
  <c r="F16"/>
  <c r="E16"/>
  <c r="D16"/>
  <c r="C16"/>
  <c r="B16"/>
  <c r="G15"/>
  <c r="F15"/>
  <c r="E15"/>
  <c r="D15"/>
  <c r="C15"/>
  <c r="B15"/>
  <c r="G14"/>
  <c r="F14"/>
  <c r="E14"/>
  <c r="D14"/>
  <c r="C14"/>
  <c r="B14"/>
  <c r="G13"/>
  <c r="F13"/>
  <c r="F21" s="1"/>
  <c r="E13"/>
  <c r="D13"/>
  <c r="C13"/>
  <c r="B13"/>
  <c r="G11"/>
  <c r="F11"/>
  <c r="E11"/>
  <c r="D11"/>
  <c r="C11"/>
  <c r="B11"/>
  <c r="G10"/>
  <c r="F10"/>
  <c r="E10"/>
  <c r="D10"/>
  <c r="C10"/>
  <c r="B10"/>
  <c r="G9"/>
  <c r="F9"/>
  <c r="E9"/>
  <c r="D9"/>
  <c r="C9"/>
  <c r="B9"/>
  <c r="G8"/>
  <c r="F8"/>
  <c r="E8"/>
  <c r="D8"/>
  <c r="C8"/>
  <c r="B8"/>
  <c r="G7"/>
  <c r="F7"/>
  <c r="E7"/>
  <c r="E12" s="1"/>
  <c r="D7"/>
  <c r="D12" s="1"/>
  <c r="C7"/>
  <c r="B7"/>
  <c r="G5"/>
  <c r="F5"/>
  <c r="E5"/>
  <c r="D5"/>
  <c r="C5"/>
  <c r="C6" s="1"/>
  <c r="B5"/>
  <c r="B6" s="1"/>
  <c r="C4"/>
  <c r="D4"/>
  <c r="E4"/>
  <c r="F4"/>
  <c r="F6" s="1"/>
  <c r="G4"/>
  <c r="B4"/>
  <c r="G105" i="9"/>
  <c r="F105"/>
  <c r="E105"/>
  <c r="D105"/>
  <c r="C105"/>
  <c r="B105"/>
  <c r="G104"/>
  <c r="F104"/>
  <c r="E104"/>
  <c r="D104"/>
  <c r="C104"/>
  <c r="B104"/>
  <c r="G103"/>
  <c r="F103"/>
  <c r="E103"/>
  <c r="D103"/>
  <c r="C103"/>
  <c r="B103"/>
  <c r="G102"/>
  <c r="F102"/>
  <c r="E102"/>
  <c r="D102"/>
  <c r="C102"/>
  <c r="B102"/>
  <c r="G101"/>
  <c r="F101"/>
  <c r="E101"/>
  <c r="D101"/>
  <c r="C101"/>
  <c r="B101"/>
  <c r="G100"/>
  <c r="F100"/>
  <c r="E100"/>
  <c r="D100"/>
  <c r="C100"/>
  <c r="B100"/>
  <c r="G99"/>
  <c r="F99"/>
  <c r="E99"/>
  <c r="D99"/>
  <c r="C99"/>
  <c r="B99"/>
  <c r="G98"/>
  <c r="F98"/>
  <c r="E98"/>
  <c r="D98"/>
  <c r="C98"/>
  <c r="B98"/>
  <c r="G93"/>
  <c r="F93"/>
  <c r="E93"/>
  <c r="D93"/>
  <c r="C93"/>
  <c r="B93"/>
  <c r="G89"/>
  <c r="F89"/>
  <c r="E89"/>
  <c r="D89"/>
  <c r="C89"/>
  <c r="B89"/>
  <c r="G70"/>
  <c r="F70"/>
  <c r="E70"/>
  <c r="D70"/>
  <c r="C70"/>
  <c r="B70"/>
  <c r="G60"/>
  <c r="F60"/>
  <c r="E60"/>
  <c r="D60"/>
  <c r="C60"/>
  <c r="B60"/>
  <c r="G41"/>
  <c r="F41"/>
  <c r="E41"/>
  <c r="D41"/>
  <c r="C41"/>
  <c r="B41"/>
  <c r="G36"/>
  <c r="F36"/>
  <c r="E36"/>
  <c r="D36"/>
  <c r="C36"/>
  <c r="B36"/>
  <c r="G21"/>
  <c r="F21"/>
  <c r="E21"/>
  <c r="D21"/>
  <c r="C21"/>
  <c r="B21"/>
  <c r="G12"/>
  <c r="F12"/>
  <c r="E12"/>
  <c r="D12"/>
  <c r="C12"/>
  <c r="B12"/>
  <c r="G6"/>
  <c r="F6"/>
  <c r="E6"/>
  <c r="D6"/>
  <c r="C6"/>
  <c r="B6"/>
  <c r="G105" i="8"/>
  <c r="F105"/>
  <c r="E105"/>
  <c r="D105"/>
  <c r="C105"/>
  <c r="B105"/>
  <c r="G104"/>
  <c r="F104"/>
  <c r="E104"/>
  <c r="D104"/>
  <c r="C104"/>
  <c r="B104"/>
  <c r="G103"/>
  <c r="F103"/>
  <c r="E103"/>
  <c r="D103"/>
  <c r="C103"/>
  <c r="B103"/>
  <c r="G102"/>
  <c r="F102"/>
  <c r="E102"/>
  <c r="D102"/>
  <c r="C102"/>
  <c r="B102"/>
  <c r="G101"/>
  <c r="F101"/>
  <c r="E101"/>
  <c r="D101"/>
  <c r="C101"/>
  <c r="B101"/>
  <c r="G100"/>
  <c r="F100"/>
  <c r="E100"/>
  <c r="D100"/>
  <c r="C100"/>
  <c r="B100"/>
  <c r="G99"/>
  <c r="F99"/>
  <c r="E99"/>
  <c r="D99"/>
  <c r="C99"/>
  <c r="B99"/>
  <c r="G98"/>
  <c r="F98"/>
  <c r="E98"/>
  <c r="D98"/>
  <c r="C98"/>
  <c r="B98"/>
  <c r="G93"/>
  <c r="F93"/>
  <c r="E93"/>
  <c r="D93"/>
  <c r="C93"/>
  <c r="B93"/>
  <c r="G89"/>
  <c r="F89"/>
  <c r="E89"/>
  <c r="D89"/>
  <c r="C89"/>
  <c r="B89"/>
  <c r="G70"/>
  <c r="F70"/>
  <c r="E70"/>
  <c r="D70"/>
  <c r="C70"/>
  <c r="B70"/>
  <c r="G60"/>
  <c r="F60"/>
  <c r="E60"/>
  <c r="D60"/>
  <c r="C60"/>
  <c r="B60"/>
  <c r="G41"/>
  <c r="F41"/>
  <c r="E41"/>
  <c r="D41"/>
  <c r="C41"/>
  <c r="B41"/>
  <c r="G36"/>
  <c r="F36"/>
  <c r="E36"/>
  <c r="D36"/>
  <c r="C36"/>
  <c r="B36"/>
  <c r="G21"/>
  <c r="F21"/>
  <c r="E21"/>
  <c r="D21"/>
  <c r="C21"/>
  <c r="B21"/>
  <c r="G12"/>
  <c r="F12"/>
  <c r="E12"/>
  <c r="D12"/>
  <c r="C12"/>
  <c r="B12"/>
  <c r="G6"/>
  <c r="F6"/>
  <c r="E6"/>
  <c r="D6"/>
  <c r="C6"/>
  <c r="B6"/>
  <c r="B104" i="6"/>
  <c r="D102"/>
  <c r="G100"/>
  <c r="F100"/>
  <c r="E99"/>
  <c r="D99"/>
  <c r="G93"/>
  <c r="F93"/>
  <c r="D89"/>
  <c r="F70"/>
  <c r="F60"/>
  <c r="G41"/>
  <c r="C36"/>
  <c r="D21"/>
  <c r="B21"/>
  <c r="D6"/>
  <c r="G90" i="4"/>
  <c r="F90"/>
  <c r="E90"/>
  <c r="D90"/>
  <c r="C90"/>
  <c r="B90"/>
  <c r="G89"/>
  <c r="F89"/>
  <c r="E89"/>
  <c r="D89"/>
  <c r="C89"/>
  <c r="C91" s="1"/>
  <c r="B89"/>
  <c r="G88"/>
  <c r="F88"/>
  <c r="E88"/>
  <c r="E91" s="1"/>
  <c r="D88"/>
  <c r="C88"/>
  <c r="B88"/>
  <c r="G86"/>
  <c r="F86"/>
  <c r="E86"/>
  <c r="E102" s="1"/>
  <c r="D86"/>
  <c r="C86"/>
  <c r="B86"/>
  <c r="G85"/>
  <c r="F85"/>
  <c r="E85"/>
  <c r="D85"/>
  <c r="C85"/>
  <c r="B85"/>
  <c r="G84"/>
  <c r="F84"/>
  <c r="E84"/>
  <c r="D84"/>
  <c r="C84"/>
  <c r="B84"/>
  <c r="G83"/>
  <c r="G99" s="1"/>
  <c r="F83"/>
  <c r="E83"/>
  <c r="D83"/>
  <c r="C83"/>
  <c r="C99" s="1"/>
  <c r="B83"/>
  <c r="G82"/>
  <c r="F82"/>
  <c r="E82"/>
  <c r="D82"/>
  <c r="C82"/>
  <c r="B82"/>
  <c r="G81"/>
  <c r="F81"/>
  <c r="E81"/>
  <c r="D81"/>
  <c r="C81"/>
  <c r="B81"/>
  <c r="G80"/>
  <c r="F80"/>
  <c r="E80"/>
  <c r="D80"/>
  <c r="C80"/>
  <c r="B80"/>
  <c r="G79"/>
  <c r="G97" s="1"/>
  <c r="F79"/>
  <c r="E79"/>
  <c r="D79"/>
  <c r="C79"/>
  <c r="B79"/>
  <c r="G78"/>
  <c r="F78"/>
  <c r="E78"/>
  <c r="D78"/>
  <c r="C78"/>
  <c r="B78"/>
  <c r="G77"/>
  <c r="F77"/>
  <c r="E77"/>
  <c r="D77"/>
  <c r="C77"/>
  <c r="B77"/>
  <c r="G76"/>
  <c r="F76"/>
  <c r="E76"/>
  <c r="D76"/>
  <c r="C76"/>
  <c r="B76"/>
  <c r="G75"/>
  <c r="F75"/>
  <c r="E75"/>
  <c r="D75"/>
  <c r="C75"/>
  <c r="B75"/>
  <c r="G74"/>
  <c r="F74"/>
  <c r="E74"/>
  <c r="D74"/>
  <c r="C74"/>
  <c r="B74"/>
  <c r="G73"/>
  <c r="F73"/>
  <c r="E73"/>
  <c r="D73"/>
  <c r="C73"/>
  <c r="B73"/>
  <c r="G72"/>
  <c r="F72"/>
  <c r="E72"/>
  <c r="D72"/>
  <c r="C72"/>
  <c r="B72"/>
  <c r="G71"/>
  <c r="F71"/>
  <c r="E71"/>
  <c r="D71"/>
  <c r="C71"/>
  <c r="B71"/>
  <c r="G70"/>
  <c r="F70"/>
  <c r="E70"/>
  <c r="E87" s="1"/>
  <c r="D70"/>
  <c r="C70"/>
  <c r="B70"/>
  <c r="G69"/>
  <c r="F69"/>
  <c r="E69"/>
  <c r="D69"/>
  <c r="D87" s="1"/>
  <c r="C69"/>
  <c r="C87" s="1"/>
  <c r="B69"/>
  <c r="G67"/>
  <c r="F67"/>
  <c r="E67"/>
  <c r="D67"/>
  <c r="C67"/>
  <c r="B67"/>
  <c r="G66"/>
  <c r="F66"/>
  <c r="E66"/>
  <c r="D66"/>
  <c r="C66"/>
  <c r="B66"/>
  <c r="G65"/>
  <c r="F65"/>
  <c r="E65"/>
  <c r="D65"/>
  <c r="C65"/>
  <c r="B65"/>
  <c r="G64"/>
  <c r="F64"/>
  <c r="E64"/>
  <c r="D64"/>
  <c r="C64"/>
  <c r="B64"/>
  <c r="G63"/>
  <c r="F63"/>
  <c r="E63"/>
  <c r="D63"/>
  <c r="C63"/>
  <c r="B63"/>
  <c r="G62"/>
  <c r="F62"/>
  <c r="E62"/>
  <c r="D62"/>
  <c r="C62"/>
  <c r="B62"/>
  <c r="G61"/>
  <c r="F61"/>
  <c r="E61"/>
  <c r="D61"/>
  <c r="C61"/>
  <c r="B61"/>
  <c r="G60"/>
  <c r="F60"/>
  <c r="E60"/>
  <c r="D60"/>
  <c r="D68" s="1"/>
  <c r="C60"/>
  <c r="B60"/>
  <c r="G59"/>
  <c r="F59"/>
  <c r="F68" s="1"/>
  <c r="E59"/>
  <c r="D59"/>
  <c r="C59"/>
  <c r="B59"/>
  <c r="B68" s="1"/>
  <c r="G57"/>
  <c r="F57"/>
  <c r="E57"/>
  <c r="D57"/>
  <c r="C57"/>
  <c r="B57"/>
  <c r="G56"/>
  <c r="F56"/>
  <c r="E56"/>
  <c r="D56"/>
  <c r="C56"/>
  <c r="B56"/>
  <c r="G55"/>
  <c r="F55"/>
  <c r="E55"/>
  <c r="D55"/>
  <c r="C55"/>
  <c r="B55"/>
  <c r="G54"/>
  <c r="F54"/>
  <c r="E54"/>
  <c r="D54"/>
  <c r="C54"/>
  <c r="B54"/>
  <c r="G53"/>
  <c r="F53"/>
  <c r="E53"/>
  <c r="D53"/>
  <c r="C53"/>
  <c r="B53"/>
  <c r="G52"/>
  <c r="F52"/>
  <c r="E52"/>
  <c r="D52"/>
  <c r="C52"/>
  <c r="B52"/>
  <c r="G51"/>
  <c r="F51"/>
  <c r="E51"/>
  <c r="D51"/>
  <c r="C51"/>
  <c r="B51"/>
  <c r="G50"/>
  <c r="F50"/>
  <c r="E50"/>
  <c r="D50"/>
  <c r="C50"/>
  <c r="B50"/>
  <c r="G49"/>
  <c r="F49"/>
  <c r="E49"/>
  <c r="D49"/>
  <c r="C49"/>
  <c r="B49"/>
  <c r="G48"/>
  <c r="F48"/>
  <c r="E48"/>
  <c r="D48"/>
  <c r="C48"/>
  <c r="B48"/>
  <c r="G47"/>
  <c r="F47"/>
  <c r="E47"/>
  <c r="D47"/>
  <c r="C47"/>
  <c r="B47"/>
  <c r="G46"/>
  <c r="F46"/>
  <c r="E46"/>
  <c r="D46"/>
  <c r="C46"/>
  <c r="B46"/>
  <c r="G45"/>
  <c r="F45"/>
  <c r="E45"/>
  <c r="D45"/>
  <c r="C45"/>
  <c r="B45"/>
  <c r="G44"/>
  <c r="F44"/>
  <c r="E44"/>
  <c r="D44"/>
  <c r="C44"/>
  <c r="B44"/>
  <c r="G43"/>
  <c r="F43"/>
  <c r="E43"/>
  <c r="D43"/>
  <c r="C43"/>
  <c r="B43"/>
  <c r="G42"/>
  <c r="F42"/>
  <c r="E42"/>
  <c r="D42"/>
  <c r="C42"/>
  <c r="B42"/>
  <c r="G41"/>
  <c r="F41"/>
  <c r="E41"/>
  <c r="D41"/>
  <c r="C41"/>
  <c r="B41"/>
  <c r="G39"/>
  <c r="F39"/>
  <c r="E39"/>
  <c r="E97" s="1"/>
  <c r="D39"/>
  <c r="C39"/>
  <c r="B39"/>
  <c r="G38"/>
  <c r="F38"/>
  <c r="E38"/>
  <c r="D38"/>
  <c r="C38"/>
  <c r="B38"/>
  <c r="G37"/>
  <c r="G40" s="1"/>
  <c r="F37"/>
  <c r="E37"/>
  <c r="D37"/>
  <c r="C37"/>
  <c r="C40" s="1"/>
  <c r="B37"/>
  <c r="G36"/>
  <c r="F36"/>
  <c r="E36"/>
  <c r="D36"/>
  <c r="C36"/>
  <c r="B36"/>
  <c r="G34"/>
  <c r="F34"/>
  <c r="E34"/>
  <c r="D34"/>
  <c r="C34"/>
  <c r="B34"/>
  <c r="G33"/>
  <c r="F33"/>
  <c r="E33"/>
  <c r="D33"/>
  <c r="C33"/>
  <c r="B33"/>
  <c r="G32"/>
  <c r="F32"/>
  <c r="E32"/>
  <c r="D32"/>
  <c r="C32"/>
  <c r="B32"/>
  <c r="G31"/>
  <c r="F31"/>
  <c r="E31"/>
  <c r="D31"/>
  <c r="C31"/>
  <c r="B31"/>
  <c r="G30"/>
  <c r="F30"/>
  <c r="E30"/>
  <c r="D30"/>
  <c r="C30"/>
  <c r="B30"/>
  <c r="G29"/>
  <c r="F29"/>
  <c r="E29"/>
  <c r="D29"/>
  <c r="C29"/>
  <c r="B29"/>
  <c r="G28"/>
  <c r="F28"/>
  <c r="E28"/>
  <c r="D28"/>
  <c r="C28"/>
  <c r="B28"/>
  <c r="G27"/>
  <c r="F27"/>
  <c r="E27"/>
  <c r="D27"/>
  <c r="C27"/>
  <c r="B27"/>
  <c r="G26"/>
  <c r="F26"/>
  <c r="E26"/>
  <c r="D26"/>
  <c r="C26"/>
  <c r="B26"/>
  <c r="G25"/>
  <c r="F25"/>
  <c r="E25"/>
  <c r="D25"/>
  <c r="C25"/>
  <c r="B25"/>
  <c r="G24"/>
  <c r="F24"/>
  <c r="E24"/>
  <c r="D24"/>
  <c r="C24"/>
  <c r="B24"/>
  <c r="G23"/>
  <c r="G35" s="1"/>
  <c r="F23"/>
  <c r="E23"/>
  <c r="D23"/>
  <c r="C23"/>
  <c r="C35" s="1"/>
  <c r="B23"/>
  <c r="G22"/>
  <c r="F22"/>
  <c r="E22"/>
  <c r="D22"/>
  <c r="C22"/>
  <c r="B22"/>
  <c r="G20"/>
  <c r="F20"/>
  <c r="E20"/>
  <c r="E101" s="1"/>
  <c r="D20"/>
  <c r="C20"/>
  <c r="B20"/>
  <c r="G19"/>
  <c r="G100" s="1"/>
  <c r="F19"/>
  <c r="E19"/>
  <c r="D19"/>
  <c r="C19"/>
  <c r="C100" s="1"/>
  <c r="B19"/>
  <c r="G18"/>
  <c r="F18"/>
  <c r="E18"/>
  <c r="D18"/>
  <c r="C18"/>
  <c r="B18"/>
  <c r="G17"/>
  <c r="F17"/>
  <c r="E17"/>
  <c r="D17"/>
  <c r="C17"/>
  <c r="B17"/>
  <c r="G16"/>
  <c r="F16"/>
  <c r="E16"/>
  <c r="D16"/>
  <c r="C16"/>
  <c r="B16"/>
  <c r="G15"/>
  <c r="F15"/>
  <c r="E15"/>
  <c r="D15"/>
  <c r="C15"/>
  <c r="B15"/>
  <c r="G14"/>
  <c r="F14"/>
  <c r="E14"/>
  <c r="E21" s="1"/>
  <c r="D14"/>
  <c r="C14"/>
  <c r="B14"/>
  <c r="G13"/>
  <c r="G21" s="1"/>
  <c r="F13"/>
  <c r="E13"/>
  <c r="D13"/>
  <c r="C13"/>
  <c r="C21" s="1"/>
  <c r="B13"/>
  <c r="G11"/>
  <c r="F11"/>
  <c r="E11"/>
  <c r="D11"/>
  <c r="C11"/>
  <c r="B11"/>
  <c r="G10"/>
  <c r="F10"/>
  <c r="E10"/>
  <c r="D10"/>
  <c r="C10"/>
  <c r="B10"/>
  <c r="G9"/>
  <c r="F9"/>
  <c r="E9"/>
  <c r="D9"/>
  <c r="C9"/>
  <c r="B9"/>
  <c r="G8"/>
  <c r="F8"/>
  <c r="E8"/>
  <c r="D8"/>
  <c r="C8"/>
  <c r="B8"/>
  <c r="G7"/>
  <c r="F7"/>
  <c r="E7"/>
  <c r="E12" s="1"/>
  <c r="D7"/>
  <c r="C7"/>
  <c r="B7"/>
  <c r="G5"/>
  <c r="F5"/>
  <c r="E5"/>
  <c r="E6" s="1"/>
  <c r="D5"/>
  <c r="C5"/>
  <c r="B5"/>
  <c r="C4"/>
  <c r="D4"/>
  <c r="E4"/>
  <c r="F4"/>
  <c r="G4"/>
  <c r="B4"/>
  <c r="G102" i="5"/>
  <c r="F102"/>
  <c r="E102"/>
  <c r="D102"/>
  <c r="C102"/>
  <c r="B102"/>
  <c r="G101"/>
  <c r="F101"/>
  <c r="E101"/>
  <c r="D101"/>
  <c r="C101"/>
  <c r="B101"/>
  <c r="G100"/>
  <c r="F100"/>
  <c r="E100"/>
  <c r="D100"/>
  <c r="C100"/>
  <c r="B100"/>
  <c r="G99"/>
  <c r="F99"/>
  <c r="E99"/>
  <c r="D99"/>
  <c r="C99"/>
  <c r="B99"/>
  <c r="G98"/>
  <c r="F98"/>
  <c r="E98"/>
  <c r="D98"/>
  <c r="C98"/>
  <c r="B98"/>
  <c r="G97"/>
  <c r="F97"/>
  <c r="E97"/>
  <c r="D97"/>
  <c r="C97"/>
  <c r="B97"/>
  <c r="G96"/>
  <c r="F96"/>
  <c r="E96"/>
  <c r="D96"/>
  <c r="C96"/>
  <c r="B96"/>
  <c r="G91"/>
  <c r="F91"/>
  <c r="E91"/>
  <c r="D91"/>
  <c r="C91"/>
  <c r="B91"/>
  <c r="G87"/>
  <c r="F87"/>
  <c r="E87"/>
  <c r="D87"/>
  <c r="C87"/>
  <c r="B87"/>
  <c r="G68"/>
  <c r="F68"/>
  <c r="E68"/>
  <c r="D68"/>
  <c r="C68"/>
  <c r="B68"/>
  <c r="G58"/>
  <c r="F58"/>
  <c r="E58"/>
  <c r="D58"/>
  <c r="C58"/>
  <c r="B58"/>
  <c r="G40"/>
  <c r="F40"/>
  <c r="E40"/>
  <c r="D40"/>
  <c r="C40"/>
  <c r="B40"/>
  <c r="G35"/>
  <c r="F35"/>
  <c r="E35"/>
  <c r="D35"/>
  <c r="C35"/>
  <c r="B35"/>
  <c r="G21"/>
  <c r="F21"/>
  <c r="E21"/>
  <c r="D21"/>
  <c r="C21"/>
  <c r="B21"/>
  <c r="G12"/>
  <c r="F12"/>
  <c r="E12"/>
  <c r="D12"/>
  <c r="C12"/>
  <c r="B12"/>
  <c r="G6"/>
  <c r="F6"/>
  <c r="E6"/>
  <c r="D6"/>
  <c r="C6"/>
  <c r="B6"/>
  <c r="G102" i="7"/>
  <c r="F102"/>
  <c r="E102"/>
  <c r="D102"/>
  <c r="C102"/>
  <c r="B102"/>
  <c r="G101"/>
  <c r="F101"/>
  <c r="E101"/>
  <c r="D101"/>
  <c r="C101"/>
  <c r="B101"/>
  <c r="G100"/>
  <c r="F100"/>
  <c r="E100"/>
  <c r="D100"/>
  <c r="C100"/>
  <c r="B100"/>
  <c r="G99"/>
  <c r="F99"/>
  <c r="E99"/>
  <c r="D99"/>
  <c r="C99"/>
  <c r="B99"/>
  <c r="G98"/>
  <c r="F98"/>
  <c r="E98"/>
  <c r="D98"/>
  <c r="C98"/>
  <c r="B98"/>
  <c r="G97"/>
  <c r="F97"/>
  <c r="E97"/>
  <c r="D97"/>
  <c r="C97"/>
  <c r="B97"/>
  <c r="G96"/>
  <c r="F96"/>
  <c r="E96"/>
  <c r="D96"/>
  <c r="C96"/>
  <c r="B96"/>
  <c r="G91"/>
  <c r="F91"/>
  <c r="E91"/>
  <c r="D91"/>
  <c r="C91"/>
  <c r="B91"/>
  <c r="G87"/>
  <c r="F87"/>
  <c r="E87"/>
  <c r="D87"/>
  <c r="C87"/>
  <c r="B87"/>
  <c r="G68"/>
  <c r="F68"/>
  <c r="E68"/>
  <c r="D68"/>
  <c r="C68"/>
  <c r="B68"/>
  <c r="G58"/>
  <c r="F58"/>
  <c r="E58"/>
  <c r="D58"/>
  <c r="C58"/>
  <c r="B58"/>
  <c r="G40"/>
  <c r="F40"/>
  <c r="E40"/>
  <c r="D40"/>
  <c r="C40"/>
  <c r="B40"/>
  <c r="G35"/>
  <c r="F35"/>
  <c r="E35"/>
  <c r="D35"/>
  <c r="C35"/>
  <c r="B35"/>
  <c r="G21"/>
  <c r="F21"/>
  <c r="E21"/>
  <c r="D21"/>
  <c r="C21"/>
  <c r="B21"/>
  <c r="G12"/>
  <c r="F12"/>
  <c r="E12"/>
  <c r="D12"/>
  <c r="C12"/>
  <c r="B12"/>
  <c r="G6"/>
  <c r="G92" s="1"/>
  <c r="F6"/>
  <c r="E6"/>
  <c r="D6"/>
  <c r="C6"/>
  <c r="C92" s="1"/>
  <c r="B6"/>
  <c r="F102" i="4"/>
  <c r="D102"/>
  <c r="B102"/>
  <c r="G101"/>
  <c r="F101"/>
  <c r="D101"/>
  <c r="C101"/>
  <c r="B101"/>
  <c r="F100"/>
  <c r="E100"/>
  <c r="D100"/>
  <c r="B100"/>
  <c r="D99"/>
  <c r="G98"/>
  <c r="F98"/>
  <c r="D98"/>
  <c r="C98"/>
  <c r="F97"/>
  <c r="D97"/>
  <c r="B97"/>
  <c r="G96"/>
  <c r="F96"/>
  <c r="C96"/>
  <c r="B96"/>
  <c r="G91"/>
  <c r="D91"/>
  <c r="G87"/>
  <c r="F87"/>
  <c r="B87"/>
  <c r="G68"/>
  <c r="E68"/>
  <c r="C68"/>
  <c r="G58"/>
  <c r="E58"/>
  <c r="C58"/>
  <c r="B58"/>
  <c r="F40"/>
  <c r="D40"/>
  <c r="B40"/>
  <c r="F35"/>
  <c r="E35"/>
  <c r="D35"/>
  <c r="B35"/>
  <c r="F21"/>
  <c r="D21"/>
  <c r="B21"/>
  <c r="G12"/>
  <c r="F12"/>
  <c r="D12"/>
  <c r="C12"/>
  <c r="B12"/>
  <c r="G6"/>
  <c r="F6"/>
  <c r="D6"/>
  <c r="C6"/>
  <c r="B6"/>
  <c r="G92" i="1"/>
  <c r="F92"/>
  <c r="E92"/>
  <c r="D92"/>
  <c r="C92"/>
  <c r="B92"/>
  <c r="G91"/>
  <c r="F91"/>
  <c r="E91"/>
  <c r="D91"/>
  <c r="C91"/>
  <c r="B91"/>
  <c r="G90"/>
  <c r="F90"/>
  <c r="E90"/>
  <c r="D90"/>
  <c r="C90"/>
  <c r="B90"/>
  <c r="G88"/>
  <c r="F88"/>
  <c r="E88"/>
  <c r="D88"/>
  <c r="C88"/>
  <c r="B88"/>
  <c r="G87"/>
  <c r="F87"/>
  <c r="E87"/>
  <c r="D87"/>
  <c r="C87"/>
  <c r="B87"/>
  <c r="G86"/>
  <c r="F86"/>
  <c r="E86"/>
  <c r="D86"/>
  <c r="C86"/>
  <c r="B86"/>
  <c r="G85"/>
  <c r="F85"/>
  <c r="E85"/>
  <c r="D85"/>
  <c r="C85"/>
  <c r="B85"/>
  <c r="G84"/>
  <c r="F84"/>
  <c r="E84"/>
  <c r="D84"/>
  <c r="C84"/>
  <c r="B84"/>
  <c r="G83"/>
  <c r="F83"/>
  <c r="E83"/>
  <c r="D83"/>
  <c r="C83"/>
  <c r="B83"/>
  <c r="G82"/>
  <c r="F82"/>
  <c r="E82"/>
  <c r="D82"/>
  <c r="C82"/>
  <c r="B82"/>
  <c r="G81"/>
  <c r="F81"/>
  <c r="E81"/>
  <c r="D81"/>
  <c r="C81"/>
  <c r="B81"/>
  <c r="G80"/>
  <c r="F80"/>
  <c r="E80"/>
  <c r="D80"/>
  <c r="C80"/>
  <c r="B80"/>
  <c r="G79"/>
  <c r="F79"/>
  <c r="E79"/>
  <c r="D79"/>
  <c r="C79"/>
  <c r="B79"/>
  <c r="G78"/>
  <c r="F78"/>
  <c r="E78"/>
  <c r="D78"/>
  <c r="C78"/>
  <c r="B78"/>
  <c r="G77"/>
  <c r="F77"/>
  <c r="E77"/>
  <c r="D77"/>
  <c r="C77"/>
  <c r="B77"/>
  <c r="G76"/>
  <c r="F76"/>
  <c r="E76"/>
  <c r="D76"/>
  <c r="C76"/>
  <c r="B76"/>
  <c r="G75"/>
  <c r="F75"/>
  <c r="E75"/>
  <c r="D75"/>
  <c r="C75"/>
  <c r="B75"/>
  <c r="G74"/>
  <c r="F74"/>
  <c r="E74"/>
  <c r="D74"/>
  <c r="C74"/>
  <c r="B74"/>
  <c r="G73"/>
  <c r="F73"/>
  <c r="E73"/>
  <c r="D73"/>
  <c r="C73"/>
  <c r="B73"/>
  <c r="G72"/>
  <c r="F72"/>
  <c r="E72"/>
  <c r="D72"/>
  <c r="C72"/>
  <c r="B72"/>
  <c r="G71"/>
  <c r="F71"/>
  <c r="E71"/>
  <c r="D71"/>
  <c r="C71"/>
  <c r="B71"/>
  <c r="G69"/>
  <c r="F69"/>
  <c r="E69"/>
  <c r="D69"/>
  <c r="C69"/>
  <c r="B69"/>
  <c r="G68"/>
  <c r="F68"/>
  <c r="E68"/>
  <c r="D68"/>
  <c r="C68"/>
  <c r="B68"/>
  <c r="G67"/>
  <c r="F67"/>
  <c r="E67"/>
  <c r="D67"/>
  <c r="C67"/>
  <c r="B67"/>
  <c r="G66"/>
  <c r="F66"/>
  <c r="E66"/>
  <c r="D66"/>
  <c r="C66"/>
  <c r="B66"/>
  <c r="G65"/>
  <c r="F65"/>
  <c r="E65"/>
  <c r="D65"/>
  <c r="C65"/>
  <c r="B65"/>
  <c r="G64"/>
  <c r="F64"/>
  <c r="E64"/>
  <c r="D64"/>
  <c r="C64"/>
  <c r="B64"/>
  <c r="G63"/>
  <c r="F63"/>
  <c r="E63"/>
  <c r="D63"/>
  <c r="C63"/>
  <c r="B63"/>
  <c r="G62"/>
  <c r="F62"/>
  <c r="E62"/>
  <c r="D62"/>
  <c r="C62"/>
  <c r="B62"/>
  <c r="G61"/>
  <c r="F61"/>
  <c r="E61"/>
  <c r="D61"/>
  <c r="C61"/>
  <c r="B61"/>
  <c r="G59"/>
  <c r="F59"/>
  <c r="E59"/>
  <c r="D59"/>
  <c r="C59"/>
  <c r="B59"/>
  <c r="G58"/>
  <c r="F58"/>
  <c r="E58"/>
  <c r="D58"/>
  <c r="C58"/>
  <c r="B58"/>
  <c r="G57"/>
  <c r="F57"/>
  <c r="E57"/>
  <c r="D57"/>
  <c r="C57"/>
  <c r="B57"/>
  <c r="G56"/>
  <c r="F56"/>
  <c r="E56"/>
  <c r="D56"/>
  <c r="C56"/>
  <c r="B56"/>
  <c r="G55"/>
  <c r="F55"/>
  <c r="E55"/>
  <c r="D55"/>
  <c r="C55"/>
  <c r="B55"/>
  <c r="G54"/>
  <c r="F54"/>
  <c r="E54"/>
  <c r="D54"/>
  <c r="C54"/>
  <c r="B54"/>
  <c r="G53"/>
  <c r="F53"/>
  <c r="E53"/>
  <c r="D53"/>
  <c r="C53"/>
  <c r="B53"/>
  <c r="G52"/>
  <c r="F52"/>
  <c r="E52"/>
  <c r="D52"/>
  <c r="C52"/>
  <c r="B52"/>
  <c r="G51"/>
  <c r="F51"/>
  <c r="E51"/>
  <c r="D51"/>
  <c r="C51"/>
  <c r="B51"/>
  <c r="G50"/>
  <c r="F50"/>
  <c r="E50"/>
  <c r="D50"/>
  <c r="C50"/>
  <c r="B50"/>
  <c r="G49"/>
  <c r="F49"/>
  <c r="E49"/>
  <c r="D49"/>
  <c r="C49"/>
  <c r="B49"/>
  <c r="G48"/>
  <c r="F48"/>
  <c r="E48"/>
  <c r="D48"/>
  <c r="C48"/>
  <c r="B48"/>
  <c r="G47"/>
  <c r="F47"/>
  <c r="E47"/>
  <c r="D47"/>
  <c r="C47"/>
  <c r="B47"/>
  <c r="G46"/>
  <c r="F46"/>
  <c r="E46"/>
  <c r="D46"/>
  <c r="C46"/>
  <c r="B46"/>
  <c r="G45"/>
  <c r="F45"/>
  <c r="E45"/>
  <c r="D45"/>
  <c r="C45"/>
  <c r="B45"/>
  <c r="G44"/>
  <c r="F44"/>
  <c r="E44"/>
  <c r="D44"/>
  <c r="C44"/>
  <c r="B44"/>
  <c r="G43"/>
  <c r="F43"/>
  <c r="E43"/>
  <c r="D43"/>
  <c r="C43"/>
  <c r="B43"/>
  <c r="G42"/>
  <c r="F42"/>
  <c r="E42"/>
  <c r="D42"/>
  <c r="C42"/>
  <c r="B42"/>
  <c r="G40"/>
  <c r="F40"/>
  <c r="E40"/>
  <c r="D40"/>
  <c r="C40"/>
  <c r="B40"/>
  <c r="G39"/>
  <c r="F39"/>
  <c r="E39"/>
  <c r="D39"/>
  <c r="C39"/>
  <c r="B39"/>
  <c r="G38"/>
  <c r="F38"/>
  <c r="E38"/>
  <c r="D38"/>
  <c r="C38"/>
  <c r="B38"/>
  <c r="G37"/>
  <c r="F37"/>
  <c r="E37"/>
  <c r="D37"/>
  <c r="C37"/>
  <c r="B37"/>
  <c r="G35"/>
  <c r="F35"/>
  <c r="E35"/>
  <c r="D35"/>
  <c r="C35"/>
  <c r="B35"/>
  <c r="G34"/>
  <c r="F34"/>
  <c r="E34"/>
  <c r="D34"/>
  <c r="C34"/>
  <c r="B34"/>
  <c r="G33"/>
  <c r="F33"/>
  <c r="E33"/>
  <c r="D33"/>
  <c r="C33"/>
  <c r="B33"/>
  <c r="G32"/>
  <c r="F32"/>
  <c r="E32"/>
  <c r="D32"/>
  <c r="C32"/>
  <c r="B32"/>
  <c r="G31"/>
  <c r="F31"/>
  <c r="E31"/>
  <c r="D31"/>
  <c r="C31"/>
  <c r="B31"/>
  <c r="G30"/>
  <c r="F30"/>
  <c r="E30"/>
  <c r="D30"/>
  <c r="C30"/>
  <c r="B30"/>
  <c r="G29"/>
  <c r="F29"/>
  <c r="E29"/>
  <c r="D29"/>
  <c r="C29"/>
  <c r="B29"/>
  <c r="G28"/>
  <c r="F28"/>
  <c r="E28"/>
  <c r="D28"/>
  <c r="C28"/>
  <c r="B28"/>
  <c r="G27"/>
  <c r="F27"/>
  <c r="E27"/>
  <c r="D27"/>
  <c r="C27"/>
  <c r="B27"/>
  <c r="G26"/>
  <c r="F26"/>
  <c r="E26"/>
  <c r="D26"/>
  <c r="C26"/>
  <c r="B26"/>
  <c r="G25"/>
  <c r="F25"/>
  <c r="E25"/>
  <c r="D25"/>
  <c r="C25"/>
  <c r="B25"/>
  <c r="G24"/>
  <c r="F24"/>
  <c r="E24"/>
  <c r="D24"/>
  <c r="C24"/>
  <c r="B24"/>
  <c r="G23"/>
  <c r="F23"/>
  <c r="E23"/>
  <c r="D23"/>
  <c r="C23"/>
  <c r="B23"/>
  <c r="G22"/>
  <c r="F22"/>
  <c r="E22"/>
  <c r="D22"/>
  <c r="C22"/>
  <c r="B22"/>
  <c r="G20"/>
  <c r="F20"/>
  <c r="E20"/>
  <c r="D20"/>
  <c r="C20"/>
  <c r="B20"/>
  <c r="G19"/>
  <c r="F19"/>
  <c r="E19"/>
  <c r="D19"/>
  <c r="C19"/>
  <c r="B19"/>
  <c r="G18"/>
  <c r="F18"/>
  <c r="E18"/>
  <c r="D18"/>
  <c r="C18"/>
  <c r="B18"/>
  <c r="G17"/>
  <c r="F17"/>
  <c r="E17"/>
  <c r="D17"/>
  <c r="C17"/>
  <c r="B17"/>
  <c r="G16"/>
  <c r="F16"/>
  <c r="E16"/>
  <c r="D16"/>
  <c r="C16"/>
  <c r="B16"/>
  <c r="G15"/>
  <c r="F15"/>
  <c r="E15"/>
  <c r="D15"/>
  <c r="C15"/>
  <c r="B15"/>
  <c r="G14"/>
  <c r="F14"/>
  <c r="E14"/>
  <c r="D14"/>
  <c r="C14"/>
  <c r="B14"/>
  <c r="G13"/>
  <c r="F13"/>
  <c r="E13"/>
  <c r="D13"/>
  <c r="C13"/>
  <c r="B13"/>
  <c r="G11"/>
  <c r="F11"/>
  <c r="E11"/>
  <c r="D11"/>
  <c r="C11"/>
  <c r="B11"/>
  <c r="G10"/>
  <c r="F10"/>
  <c r="E10"/>
  <c r="D10"/>
  <c r="C10"/>
  <c r="B10"/>
  <c r="G9"/>
  <c r="F9"/>
  <c r="E9"/>
  <c r="D9"/>
  <c r="C9"/>
  <c r="B9"/>
  <c r="G8"/>
  <c r="F8"/>
  <c r="E8"/>
  <c r="D8"/>
  <c r="C8"/>
  <c r="B8"/>
  <c r="G7"/>
  <c r="F7"/>
  <c r="E7"/>
  <c r="D7"/>
  <c r="C7"/>
  <c r="B7"/>
  <c r="G5"/>
  <c r="F5"/>
  <c r="E5"/>
  <c r="D5"/>
  <c r="C5"/>
  <c r="B5"/>
  <c r="C4"/>
  <c r="D4"/>
  <c r="E4"/>
  <c r="F4"/>
  <c r="G4"/>
  <c r="B4"/>
  <c r="G6" i="6" l="1"/>
  <c r="G21"/>
  <c r="E36"/>
  <c r="G36"/>
  <c r="C41"/>
  <c r="C60"/>
  <c r="G60"/>
  <c r="C98"/>
  <c r="G98"/>
  <c r="E70"/>
  <c r="C70"/>
  <c r="G89"/>
  <c r="C93"/>
  <c r="E102"/>
  <c r="B12"/>
  <c r="F12"/>
  <c r="D36"/>
  <c r="B36"/>
  <c r="F36"/>
  <c r="D98"/>
  <c r="F103"/>
  <c r="D41"/>
  <c r="B41"/>
  <c r="F41"/>
  <c r="C12"/>
  <c r="G12"/>
  <c r="E41"/>
  <c r="E60"/>
  <c r="G70"/>
  <c r="E93"/>
  <c r="C114" i="18"/>
  <c r="G114"/>
  <c r="D112"/>
  <c r="H112"/>
  <c r="D108"/>
  <c r="H108"/>
  <c r="E109"/>
  <c r="C99"/>
  <c r="G99"/>
  <c r="J65"/>
  <c r="D65"/>
  <c r="D104" s="1"/>
  <c r="H65"/>
  <c r="H104" s="1"/>
  <c r="C65"/>
  <c r="E110"/>
  <c r="I110"/>
  <c r="B108"/>
  <c r="G111"/>
  <c r="F110"/>
  <c r="I109"/>
  <c r="F41"/>
  <c r="H26"/>
  <c r="C26"/>
  <c r="C112"/>
  <c r="G112"/>
  <c r="H113"/>
  <c r="I112"/>
  <c r="B13"/>
  <c r="B112"/>
  <c r="J112"/>
  <c r="D110"/>
  <c r="H110"/>
  <c r="B99"/>
  <c r="F99"/>
  <c r="J99"/>
  <c r="E99"/>
  <c r="I99"/>
  <c r="E111"/>
  <c r="I111"/>
  <c r="D111"/>
  <c r="H111"/>
  <c r="C80"/>
  <c r="G80"/>
  <c r="F111"/>
  <c r="E108"/>
  <c r="I108"/>
  <c r="E65"/>
  <c r="I65"/>
  <c r="J111"/>
  <c r="B111"/>
  <c r="F46"/>
  <c r="J46"/>
  <c r="D109"/>
  <c r="H109"/>
  <c r="C108"/>
  <c r="G108"/>
  <c r="B114"/>
  <c r="F114"/>
  <c r="J114"/>
  <c r="E114"/>
  <c r="I114"/>
  <c r="E41"/>
  <c r="I41"/>
  <c r="H104" i="16"/>
  <c r="D104"/>
  <c r="J104"/>
  <c r="F13" i="18"/>
  <c r="J13"/>
  <c r="C101" i="13"/>
  <c r="G101"/>
  <c r="B101"/>
  <c r="B102" s="1"/>
  <c r="F101"/>
  <c r="J101"/>
  <c r="E101"/>
  <c r="I101"/>
  <c r="H101"/>
  <c r="B112"/>
  <c r="F112"/>
  <c r="J112"/>
  <c r="H78"/>
  <c r="C78"/>
  <c r="C102" s="1"/>
  <c r="G78"/>
  <c r="G102" s="1"/>
  <c r="F78"/>
  <c r="F102" s="1"/>
  <c r="J78"/>
  <c r="E78"/>
  <c r="H109"/>
  <c r="B109"/>
  <c r="F109"/>
  <c r="J109"/>
  <c r="F45"/>
  <c r="J45"/>
  <c r="F40"/>
  <c r="J40"/>
  <c r="E40"/>
  <c r="I40"/>
  <c r="C102" i="15"/>
  <c r="G102"/>
  <c r="E106" i="13"/>
  <c r="H112"/>
  <c r="C112"/>
  <c r="G112"/>
  <c r="C111"/>
  <c r="G111"/>
  <c r="E110"/>
  <c r="I110"/>
  <c r="F26"/>
  <c r="B102" i="15"/>
  <c r="F102"/>
  <c r="J102"/>
  <c r="B7" i="13"/>
  <c r="D106"/>
  <c r="H106"/>
  <c r="I108"/>
  <c r="E45"/>
  <c r="E102" i="14"/>
  <c r="I102"/>
  <c r="D40" i="13"/>
  <c r="D102" s="1"/>
  <c r="H40"/>
  <c r="H102" s="1"/>
  <c r="E26"/>
  <c r="I26"/>
  <c r="J111"/>
  <c r="D111"/>
  <c r="B13"/>
  <c r="F13"/>
  <c r="J13"/>
  <c r="E99" i="10"/>
  <c r="I99"/>
  <c r="D99"/>
  <c r="D104" s="1"/>
  <c r="H99"/>
  <c r="C99"/>
  <c r="G99"/>
  <c r="E113"/>
  <c r="I113"/>
  <c r="E107"/>
  <c r="I107"/>
  <c r="B107"/>
  <c r="F107"/>
  <c r="J107"/>
  <c r="D110"/>
  <c r="H110"/>
  <c r="B109"/>
  <c r="J109"/>
  <c r="E110"/>
  <c r="I110"/>
  <c r="C65"/>
  <c r="G65"/>
  <c r="B65"/>
  <c r="B104" s="1"/>
  <c r="F65"/>
  <c r="J65"/>
  <c r="F108"/>
  <c r="H46"/>
  <c r="C46"/>
  <c r="G46"/>
  <c r="B46"/>
  <c r="D113"/>
  <c r="B112"/>
  <c r="F112"/>
  <c r="J112"/>
  <c r="B41"/>
  <c r="F41"/>
  <c r="F104" s="1"/>
  <c r="J41"/>
  <c r="E41"/>
  <c r="I41"/>
  <c r="H113"/>
  <c r="C111"/>
  <c r="G111"/>
  <c r="I7"/>
  <c r="E7"/>
  <c r="C7"/>
  <c r="B108"/>
  <c r="E108"/>
  <c r="I108"/>
  <c r="C112"/>
  <c r="G112"/>
  <c r="C41"/>
  <c r="G41"/>
  <c r="C26"/>
  <c r="G26"/>
  <c r="B26"/>
  <c r="F26"/>
  <c r="J26"/>
  <c r="E26"/>
  <c r="E104" s="1"/>
  <c r="I26"/>
  <c r="B104" i="11"/>
  <c r="F104"/>
  <c r="J104"/>
  <c r="E104"/>
  <c r="I104"/>
  <c r="D93" i="6"/>
  <c r="B93"/>
  <c r="C89"/>
  <c r="E89"/>
  <c r="D70"/>
  <c r="E100"/>
  <c r="E101"/>
  <c r="G99"/>
  <c r="E98"/>
  <c r="E104"/>
  <c r="B103"/>
  <c r="C21"/>
  <c r="F98"/>
  <c r="B89"/>
  <c r="F89"/>
  <c r="G101"/>
  <c r="B100"/>
  <c r="C99"/>
  <c r="C94" i="8"/>
  <c r="D105" i="6"/>
  <c r="B98"/>
  <c r="F104"/>
  <c r="E21"/>
  <c r="G94" i="8"/>
  <c r="D103" i="6"/>
  <c r="F102"/>
  <c r="F58" i="4"/>
  <c r="E40"/>
  <c r="B92" i="5"/>
  <c r="F92"/>
  <c r="B91" i="4"/>
  <c r="F91"/>
  <c r="F92" s="1"/>
  <c r="B99"/>
  <c r="F99"/>
  <c r="D58"/>
  <c r="B98"/>
  <c r="E99"/>
  <c r="C97"/>
  <c r="D96"/>
  <c r="E96"/>
  <c r="C102"/>
  <c r="G102"/>
  <c r="E104" i="18"/>
  <c r="B104"/>
  <c r="C104"/>
  <c r="I104"/>
  <c r="F104" i="16"/>
  <c r="B104"/>
  <c r="G104"/>
  <c r="C104"/>
  <c r="I104"/>
  <c r="E104"/>
  <c r="D102" i="14"/>
  <c r="H102"/>
  <c r="C102"/>
  <c r="G102"/>
  <c r="B102"/>
  <c r="F102"/>
  <c r="J102"/>
  <c r="D102" i="15"/>
  <c r="H102"/>
  <c r="E102"/>
  <c r="I102"/>
  <c r="I104" i="10"/>
  <c r="H104"/>
  <c r="D104" i="12"/>
  <c r="J104"/>
  <c r="B104"/>
  <c r="H104"/>
  <c r="C104"/>
  <c r="I104"/>
  <c r="E104"/>
  <c r="F104"/>
  <c r="G104"/>
  <c r="D104" i="11"/>
  <c r="H104"/>
  <c r="C104"/>
  <c r="G104"/>
  <c r="J104" i="10"/>
  <c r="C104" i="6"/>
  <c r="G104"/>
  <c r="E6"/>
  <c r="B94" i="9"/>
  <c r="F94"/>
  <c r="C94"/>
  <c r="G94"/>
  <c r="D94"/>
  <c r="E94"/>
  <c r="B94" i="8"/>
  <c r="F94"/>
  <c r="E94"/>
  <c r="D94"/>
  <c r="B94" i="6"/>
  <c r="E98" i="4"/>
  <c r="C92"/>
  <c r="G92"/>
  <c r="D92" i="5"/>
  <c r="E92"/>
  <c r="C92"/>
  <c r="G92"/>
  <c r="B92" i="7"/>
  <c r="F92"/>
  <c r="E92"/>
  <c r="D92"/>
  <c r="D92" i="4"/>
  <c r="B92"/>
  <c r="E92"/>
  <c r="G94" i="6" l="1"/>
  <c r="F94"/>
  <c r="C94"/>
  <c r="D94"/>
  <c r="F104" i="18"/>
  <c r="G104"/>
  <c r="J104"/>
  <c r="E102" i="13"/>
  <c r="J102"/>
  <c r="I102"/>
  <c r="G104" i="10"/>
  <c r="C104"/>
  <c r="E94" i="6"/>
  <c r="G105" i="3"/>
  <c r="F105"/>
  <c r="E105"/>
  <c r="D105"/>
  <c r="C105"/>
  <c r="B105"/>
  <c r="G104"/>
  <c r="F104"/>
  <c r="E104"/>
  <c r="D104"/>
  <c r="C104"/>
  <c r="B104"/>
  <c r="G103"/>
  <c r="F103"/>
  <c r="E103"/>
  <c r="D103"/>
  <c r="C103"/>
  <c r="B103"/>
  <c r="G102"/>
  <c r="F102"/>
  <c r="E102"/>
  <c r="D102"/>
  <c r="C102"/>
  <c r="B102"/>
  <c r="G101"/>
  <c r="F101"/>
  <c r="E101"/>
  <c r="D101"/>
  <c r="C101"/>
  <c r="B101"/>
  <c r="G100"/>
  <c r="F100"/>
  <c r="E100"/>
  <c r="D100"/>
  <c r="C100"/>
  <c r="B100"/>
  <c r="G99"/>
  <c r="F99"/>
  <c r="E99"/>
  <c r="D99"/>
  <c r="C99"/>
  <c r="B99"/>
  <c r="G98"/>
  <c r="F98"/>
  <c r="E98"/>
  <c r="D98"/>
  <c r="C98"/>
  <c r="B98"/>
  <c r="G93"/>
  <c r="F93"/>
  <c r="E93"/>
  <c r="D93"/>
  <c r="C93"/>
  <c r="B93"/>
  <c r="G89"/>
  <c r="F89"/>
  <c r="E89"/>
  <c r="D89"/>
  <c r="C89"/>
  <c r="B89"/>
  <c r="G70"/>
  <c r="F70"/>
  <c r="E70"/>
  <c r="D70"/>
  <c r="C70"/>
  <c r="B70"/>
  <c r="G41"/>
  <c r="F41"/>
  <c r="E41"/>
  <c r="D41"/>
  <c r="C41"/>
  <c r="B41"/>
  <c r="G36"/>
  <c r="F36"/>
  <c r="E36"/>
  <c r="D36"/>
  <c r="C36"/>
  <c r="B36"/>
  <c r="G21"/>
  <c r="F21"/>
  <c r="E21"/>
  <c r="D21"/>
  <c r="C21"/>
  <c r="B21"/>
  <c r="G12"/>
  <c r="F12"/>
  <c r="E12"/>
  <c r="D12"/>
  <c r="C12"/>
  <c r="B12"/>
  <c r="G6"/>
  <c r="F6"/>
  <c r="E6"/>
  <c r="D6"/>
  <c r="C6"/>
  <c r="B6"/>
  <c r="G105" i="2"/>
  <c r="F105"/>
  <c r="E105"/>
  <c r="D105"/>
  <c r="C105"/>
  <c r="B105"/>
  <c r="G104"/>
  <c r="F104"/>
  <c r="E104"/>
  <c r="D104"/>
  <c r="C104"/>
  <c r="B104"/>
  <c r="G103"/>
  <c r="F103"/>
  <c r="E103"/>
  <c r="D103"/>
  <c r="C103"/>
  <c r="B103"/>
  <c r="G102"/>
  <c r="F102"/>
  <c r="E102"/>
  <c r="D102"/>
  <c r="C102"/>
  <c r="B102"/>
  <c r="G101"/>
  <c r="F101"/>
  <c r="E101"/>
  <c r="D101"/>
  <c r="C101"/>
  <c r="B101"/>
  <c r="G100"/>
  <c r="F100"/>
  <c r="E100"/>
  <c r="D100"/>
  <c r="C100"/>
  <c r="B100"/>
  <c r="G99"/>
  <c r="F99"/>
  <c r="E99"/>
  <c r="D99"/>
  <c r="C99"/>
  <c r="B99"/>
  <c r="G98"/>
  <c r="F98"/>
  <c r="E98"/>
  <c r="D98"/>
  <c r="C98"/>
  <c r="B98"/>
  <c r="G93"/>
  <c r="F93"/>
  <c r="E93"/>
  <c r="D93"/>
  <c r="C93"/>
  <c r="B93"/>
  <c r="G89"/>
  <c r="F89"/>
  <c r="E89"/>
  <c r="D89"/>
  <c r="C89"/>
  <c r="B89"/>
  <c r="G70"/>
  <c r="F70"/>
  <c r="E70"/>
  <c r="D70"/>
  <c r="C70"/>
  <c r="B70"/>
  <c r="G60"/>
  <c r="F60"/>
  <c r="E60"/>
  <c r="D60"/>
  <c r="C60"/>
  <c r="B60"/>
  <c r="G41"/>
  <c r="F41"/>
  <c r="E41"/>
  <c r="D41"/>
  <c r="C41"/>
  <c r="B41"/>
  <c r="G36"/>
  <c r="F36"/>
  <c r="E36"/>
  <c r="D36"/>
  <c r="C36"/>
  <c r="B36"/>
  <c r="G21"/>
  <c r="F21"/>
  <c r="E21"/>
  <c r="D21"/>
  <c r="C21"/>
  <c r="B21"/>
  <c r="G12"/>
  <c r="F12"/>
  <c r="E12"/>
  <c r="D12"/>
  <c r="C12"/>
  <c r="B12"/>
  <c r="G6"/>
  <c r="F6"/>
  <c r="E6"/>
  <c r="E94" s="1"/>
  <c r="D6"/>
  <c r="C6"/>
  <c r="B6"/>
  <c r="G105" i="1"/>
  <c r="F105"/>
  <c r="E105"/>
  <c r="D105"/>
  <c r="C105"/>
  <c r="B105"/>
  <c r="G104"/>
  <c r="F104"/>
  <c r="E104"/>
  <c r="D104"/>
  <c r="C104"/>
  <c r="B104"/>
  <c r="G103"/>
  <c r="F103"/>
  <c r="E103"/>
  <c r="D103"/>
  <c r="C103"/>
  <c r="B103"/>
  <c r="G102"/>
  <c r="F102"/>
  <c r="E102"/>
  <c r="D102"/>
  <c r="C102"/>
  <c r="B102"/>
  <c r="G101"/>
  <c r="F101"/>
  <c r="E101"/>
  <c r="D101"/>
  <c r="C101"/>
  <c r="B101"/>
  <c r="G100"/>
  <c r="F100"/>
  <c r="E100"/>
  <c r="D100"/>
  <c r="C100"/>
  <c r="B100"/>
  <c r="G99"/>
  <c r="F99"/>
  <c r="E99"/>
  <c r="D99"/>
  <c r="C99"/>
  <c r="B99"/>
  <c r="G98"/>
  <c r="F98"/>
  <c r="E98"/>
  <c r="D98"/>
  <c r="C98"/>
  <c r="B98"/>
  <c r="G93"/>
  <c r="F93"/>
  <c r="E93"/>
  <c r="D93"/>
  <c r="C93"/>
  <c r="B93"/>
  <c r="G89"/>
  <c r="F89"/>
  <c r="E89"/>
  <c r="D89"/>
  <c r="C89"/>
  <c r="B89"/>
  <c r="G70"/>
  <c r="F70"/>
  <c r="E70"/>
  <c r="D70"/>
  <c r="C70"/>
  <c r="B70"/>
  <c r="G60"/>
  <c r="F60"/>
  <c r="E60"/>
  <c r="D60"/>
  <c r="C60"/>
  <c r="B60"/>
  <c r="G41"/>
  <c r="F41"/>
  <c r="E41"/>
  <c r="D41"/>
  <c r="C41"/>
  <c r="B41"/>
  <c r="G36"/>
  <c r="F36"/>
  <c r="E36"/>
  <c r="D36"/>
  <c r="C36"/>
  <c r="B36"/>
  <c r="G21"/>
  <c r="F21"/>
  <c r="E21"/>
  <c r="D21"/>
  <c r="C21"/>
  <c r="B21"/>
  <c r="G12"/>
  <c r="F12"/>
  <c r="E12"/>
  <c r="D12"/>
  <c r="C12"/>
  <c r="B12"/>
  <c r="G6"/>
  <c r="F6"/>
  <c r="E6"/>
  <c r="D6"/>
  <c r="C6"/>
  <c r="B6"/>
  <c r="B94" l="1"/>
  <c r="F94"/>
  <c r="E94"/>
  <c r="D94" i="2"/>
  <c r="C94"/>
  <c r="G94"/>
  <c r="B94"/>
  <c r="F94"/>
  <c r="B94" i="3"/>
  <c r="F94"/>
  <c r="E94"/>
  <c r="C94"/>
  <c r="G94"/>
  <c r="D94"/>
  <c r="D94" i="1"/>
  <c r="C94"/>
  <c r="G94"/>
</calcChain>
</file>

<file path=xl/sharedStrings.xml><?xml version="1.0" encoding="utf-8"?>
<sst xmlns="http://schemas.openxmlformats.org/spreadsheetml/2006/main" count="2043" uniqueCount="159">
  <si>
    <t>Наименование МО</t>
  </si>
  <si>
    <t xml:space="preserve"> Круглосуточный стационар</t>
  </si>
  <si>
    <t>ВМП - Кругл.стац.</t>
  </si>
  <si>
    <t>В том числе: круглосуточный стационар - медицинская реабилитация</t>
  </si>
  <si>
    <t xml:space="preserve"> Дневной стационар</t>
  </si>
  <si>
    <t>В том числе: дневной стационар - медицинская реабилитация</t>
  </si>
  <si>
    <t xml:space="preserve"> Вызов Скорой медицинской помощи</t>
  </si>
  <si>
    <t>ГБУЗ КО "Калужский областной клинический кожно-венерологический диспансер"</t>
  </si>
  <si>
    <t>ООО "Клиника №1"</t>
  </si>
  <si>
    <t>III уровень (подуровень I) Итог</t>
  </si>
  <si>
    <t>ГБУЗ КО "Калужская областная клиническая детская  больница"</t>
  </si>
  <si>
    <t xml:space="preserve"> ГБУЗ КО «Калужский областной клинический онкологический диспансер»</t>
  </si>
  <si>
    <t>ГБУЗ КО «Калужская областная клиническая больница скорой медицинской помощи им. К.Н.Шевченко»</t>
  </si>
  <si>
    <t>ГБУЗ КО "Городская клиническая больница №2 "Сосновая роща"</t>
  </si>
  <si>
    <t>ГБУЗ КО "Калужская областная клиническая больница"</t>
  </si>
  <si>
    <t>III уровень (подуровень II ) Итог</t>
  </si>
  <si>
    <t>ГБУЗ КО "ЦРБ Дзержинского района"</t>
  </si>
  <si>
    <t>ГБУЗ КО "ЦРБ Козельского района"</t>
  </si>
  <si>
    <t>ГАУЗ КО "Калужская областная детская стоматологическая поликлиника"</t>
  </si>
  <si>
    <t>ГАУЗ КО "Калужская областная стоматологическая поликлиника"</t>
  </si>
  <si>
    <t>ООО «ФРЕЗЕНИУС НЕФРОКЕА»</t>
  </si>
  <si>
    <t>ООО "ГАММА МЕДТЕХНОЛОГИИ"</t>
  </si>
  <si>
    <r>
      <t>*</t>
    </r>
    <r>
      <rPr>
        <sz val="12"/>
        <rFont val="Calibri"/>
        <family val="2"/>
        <charset val="204"/>
      </rPr>
      <t>****</t>
    </r>
    <r>
      <rPr>
        <sz val="12"/>
        <rFont val="Times New Roman"/>
        <family val="1"/>
        <charset val="204"/>
      </rPr>
      <t>ГБУЗ КО "Центральная межрайонная больница № 3" (Козельск)</t>
    </r>
  </si>
  <si>
    <r>
      <t>*****</t>
    </r>
    <r>
      <rPr>
        <sz val="12"/>
        <rFont val="Calibri"/>
        <family val="2"/>
        <charset val="204"/>
      </rPr>
      <t>*</t>
    </r>
    <r>
      <rPr>
        <sz val="12"/>
        <rFont val="Times New Roman"/>
        <family val="1"/>
        <charset val="204"/>
      </rPr>
      <t>ГБУЗ КО "Центральная межрайонная больница № 6" (Дзержинская)</t>
    </r>
  </si>
  <si>
    <t>II уровень (подуровень I) Итог</t>
  </si>
  <si>
    <t>ГБУЗ КО "Городская поликлиника ГП " Город Кременки"</t>
  </si>
  <si>
    <t>ГБУЗ КО "ЦРБ Бабынинского района"</t>
  </si>
  <si>
    <t xml:space="preserve"> ГБУЗ КО «Городская поликлиника»</t>
  </si>
  <si>
    <t>ГБУЗ КО "ЦРБ Думиничского района"</t>
  </si>
  <si>
    <t>ГБУЗ КО "ЦРБ Хвастовичского района"</t>
  </si>
  <si>
    <t>ГБУЗ КО "ЦРБ Жиздринского района"</t>
  </si>
  <si>
    <t>ГБУЗ КО "ЦРБ Жуковского района"</t>
  </si>
  <si>
    <t>ГБУЗ КО "ЦРБ Медынского района"</t>
  </si>
  <si>
    <t>ГБУЗ КО "ЦРБ Юхновского района"</t>
  </si>
  <si>
    <t>ООО "МТК "Микрохирургия глаза"</t>
  </si>
  <si>
    <r>
      <rPr>
        <sz val="12"/>
        <rFont val="Calibri"/>
        <family val="2"/>
        <charset val="204"/>
      </rPr>
      <t>*</t>
    </r>
    <r>
      <rPr>
        <sz val="12"/>
        <rFont val="Times New Roman"/>
        <family val="1"/>
        <charset val="204"/>
      </rPr>
      <t>Участковая больница Думиничского района</t>
    </r>
  </si>
  <si>
    <r>
      <t>*</t>
    </r>
    <r>
      <rPr>
        <sz val="12"/>
        <rFont val="Calibri"/>
        <family val="2"/>
        <charset val="204"/>
      </rPr>
      <t>*****</t>
    </r>
    <r>
      <rPr>
        <sz val="12"/>
        <rFont val="Times New Roman"/>
        <family val="1"/>
        <charset val="204"/>
      </rPr>
      <t>Участковая больница Медынского района</t>
    </r>
  </si>
  <si>
    <r>
      <t>******</t>
    </r>
    <r>
      <rPr>
        <sz val="12"/>
        <rFont val="Calibri"/>
        <family val="2"/>
        <charset val="204"/>
      </rPr>
      <t>*</t>
    </r>
    <r>
      <rPr>
        <sz val="12"/>
        <rFont val="Times New Roman"/>
        <family val="1"/>
        <charset val="204"/>
      </rPr>
      <t>ГБУЗ КО "Центральная межрайонная больница № 4" (Юхнов)</t>
    </r>
  </si>
  <si>
    <t>********Участковая больница Жиздринского района</t>
  </si>
  <si>
    <t>I  уровень (подуровень III) Итог</t>
  </si>
  <si>
    <t>ГБУЗ КО «Калужская городская больница № 5»</t>
  </si>
  <si>
    <t>ГБУЗ КО "ЦРБ Тарусского района"</t>
  </si>
  <si>
    <t>НУЗ "Отделенческая больница им.К.Э.Циолковского на станции Калуга ОАО РЖД"</t>
  </si>
  <si>
    <r>
      <rPr>
        <sz val="12"/>
        <rFont val="Calibri"/>
        <family val="2"/>
        <charset val="204"/>
      </rPr>
      <t>**</t>
    </r>
    <r>
      <rPr>
        <sz val="12"/>
        <rFont val="Times New Roman"/>
        <family val="1"/>
        <charset val="204"/>
      </rPr>
      <t>ГБУЗ КО «Калужская городская больница № 5»</t>
    </r>
  </si>
  <si>
    <t>I  уровень (подуровень IV) Итог</t>
  </si>
  <si>
    <t>ГБУЗ КО «Детская  городская больница»</t>
  </si>
  <si>
    <t>ГБУЗ КО «Калужская городская больница № 4 имени Хлюстина Антона Семеновича»</t>
  </si>
  <si>
    <t>ГБУЗ КО "ЦРБ Кировского района"</t>
  </si>
  <si>
    <t>ГБУЗ КО "ЦРБ Сухиничского района"</t>
  </si>
  <si>
    <t>ГБУЗ КО "ЦРБ Боровского района"</t>
  </si>
  <si>
    <t>ГБУЗ КО "ЦРБ Людиновского района"</t>
  </si>
  <si>
    <t>ГБУЗ КО "ЦРБ Малоярославецкого района"</t>
  </si>
  <si>
    <t>ФГБУЗ " Клиническая больница №8 Федерального медико-биологического агантства"</t>
  </si>
  <si>
    <t>ГБУЗ КО «Городской родильный дом»</t>
  </si>
  <si>
    <t>ООО "ЭСКО"</t>
  </si>
  <si>
    <t>ГАУЗ КО "Калужский областной специализированный центр инфекционных заболеваний и СПИД"</t>
  </si>
  <si>
    <t>ООО "Центр ЭКО" (Калуга)</t>
  </si>
  <si>
    <t>ООО "Клиника доктора Фомина.Калуга"</t>
  </si>
  <si>
    <t>ООО "ЭКО-содействие"</t>
  </si>
  <si>
    <r>
      <rPr>
        <sz val="12"/>
        <rFont val="Calibri"/>
        <family val="2"/>
        <charset val="204"/>
      </rPr>
      <t>***</t>
    </r>
    <r>
      <rPr>
        <sz val="12"/>
        <rFont val="Times New Roman"/>
        <family val="1"/>
        <charset val="204"/>
      </rPr>
      <t>ГБУЗ КО «Калужская городская клиническая больница № 4 имени Хлюстина Антона Семеновича»</t>
    </r>
  </si>
  <si>
    <r>
      <rPr>
        <sz val="12"/>
        <rFont val="Calibri"/>
        <family val="2"/>
        <charset val="204"/>
      </rPr>
      <t>*</t>
    </r>
    <r>
      <rPr>
        <sz val="12"/>
        <rFont val="Times New Roman"/>
        <family val="1"/>
        <charset val="204"/>
      </rPr>
      <t>ГБУЗ КО "Центральная межрайонная больница № 5" (Сухиничи)</t>
    </r>
  </si>
  <si>
    <t>****ГБУЗ КО "Центральная межрайонная больница № 1" (Киров)</t>
  </si>
  <si>
    <t>********ГБУЗ КО "Центральная межрайонная больница № 2" (Людиново)</t>
  </si>
  <si>
    <t>II уровень (подуровень II) Итог</t>
  </si>
  <si>
    <t>ФКУЗ "МСЧ МВД РФ по Калужской области"</t>
  </si>
  <si>
    <t>УЗ "Медико-санитарная часть N 2"</t>
  </si>
  <si>
    <t>ООО "Стоматолог"</t>
  </si>
  <si>
    <t>УЗ "Медико-санитарная часть N 1    "</t>
  </si>
  <si>
    <t>ГБУЗ КО "Региональный центр скорой медицинской помощи и медицины катастроф"</t>
  </si>
  <si>
    <t>ООО «Антониус Медвизион Калуга – Скорая помощь»</t>
  </si>
  <si>
    <t>ООО "Клиника мужского и женского здоровья"</t>
  </si>
  <si>
    <t>ООО "Эндохирургический центр"</t>
  </si>
  <si>
    <t>ООО "МЕД ЛК"</t>
  </si>
  <si>
    <t>I  уровень (подуровень I) Итог</t>
  </si>
  <si>
    <t>ГБУЗ КО "ЦРБ Мосальского района"</t>
  </si>
  <si>
    <t>ГБУЗ КО "ЦРБ Износковского района"</t>
  </si>
  <si>
    <t>ГБУЗ КО "ЦРБ Барятинского района"</t>
  </si>
  <si>
    <t>ГБУЗ КО "ЦРБ Куйбышевского района"</t>
  </si>
  <si>
    <t>ГБУЗ КО "ЦРБ Перемышльского района"</t>
  </si>
  <si>
    <t>ГБУЗ КО "ЦРБ Мещовского района"</t>
  </si>
  <si>
    <t>ГБУЗ КО "ЦРБ Спас-Деменского района"</t>
  </si>
  <si>
    <t>ГБУЗ КО "ЦРБ Ульяновского района"</t>
  </si>
  <si>
    <t>ГБУЗ КО "ЦРБ Ферзиковского района"</t>
  </si>
  <si>
    <t>***Участковая больница Ферзиковского района</t>
  </si>
  <si>
    <t>**Участковая больница Перемышльского района</t>
  </si>
  <si>
    <t>*Участковая больница Мещовского района</t>
  </si>
  <si>
    <r>
      <t>***</t>
    </r>
    <r>
      <rPr>
        <sz val="12"/>
        <rFont val="Calibri"/>
        <family val="2"/>
        <charset val="204"/>
      </rPr>
      <t>*</t>
    </r>
    <r>
      <rPr>
        <sz val="12"/>
        <rFont val="Times New Roman"/>
        <family val="1"/>
        <charset val="204"/>
      </rPr>
      <t>Участковая больница Спас-Деменского района</t>
    </r>
  </si>
  <si>
    <r>
      <t>***</t>
    </r>
    <r>
      <rPr>
        <sz val="12"/>
        <rFont val="Calibri"/>
        <family val="2"/>
        <charset val="204"/>
      </rPr>
      <t>*</t>
    </r>
    <r>
      <rPr>
        <sz val="12"/>
        <rFont val="Times New Roman"/>
        <family val="1"/>
        <charset val="204"/>
      </rPr>
      <t>Участковая больница Куйбышевского района</t>
    </r>
  </si>
  <si>
    <r>
      <t>***</t>
    </r>
    <r>
      <rPr>
        <sz val="12"/>
        <rFont val="Calibri"/>
        <family val="2"/>
        <charset val="204"/>
      </rPr>
      <t>*</t>
    </r>
    <r>
      <rPr>
        <sz val="12"/>
        <rFont val="Times New Roman"/>
        <family val="1"/>
        <charset val="204"/>
      </rPr>
      <t>Участковая больница Барятинского района</t>
    </r>
  </si>
  <si>
    <r>
      <t>***</t>
    </r>
    <r>
      <rPr>
        <sz val="12"/>
        <rFont val="Calibri"/>
        <family val="2"/>
        <charset val="204"/>
      </rPr>
      <t>*</t>
    </r>
    <r>
      <rPr>
        <sz val="12"/>
        <rFont val="Times New Roman"/>
        <family val="1"/>
        <charset val="204"/>
      </rPr>
      <t>Участковая больница Ульяновского района</t>
    </r>
  </si>
  <si>
    <r>
      <t>***</t>
    </r>
    <r>
      <rPr>
        <sz val="12"/>
        <rFont val="Calibri"/>
        <family val="2"/>
        <charset val="204"/>
      </rPr>
      <t>****</t>
    </r>
    <r>
      <rPr>
        <sz val="12"/>
        <rFont val="Times New Roman"/>
        <family val="1"/>
        <charset val="204"/>
      </rPr>
      <t>Участковая больница Износковского района</t>
    </r>
  </si>
  <si>
    <r>
      <t>**</t>
    </r>
    <r>
      <rPr>
        <sz val="12"/>
        <rFont val="Calibri"/>
        <family val="2"/>
        <charset val="204"/>
      </rPr>
      <t>****</t>
    </r>
    <r>
      <rPr>
        <sz val="12"/>
        <rFont val="Times New Roman"/>
        <family val="1"/>
        <charset val="204"/>
      </rPr>
      <t>*Участковая больница Мосальского района</t>
    </r>
  </si>
  <si>
    <t>I  уровень (подуровень II) Итог</t>
  </si>
  <si>
    <t>КФ ФГАУ МНТК "Микрохирургия глаза" им. акад. С.Н.Федорова Минздрава России</t>
  </si>
  <si>
    <t xml:space="preserve"> МРНЦ имени А.Ф.Цыба – филиал ФГБУ «НМИЦ радиологии» Минздрава России</t>
  </si>
  <si>
    <t xml:space="preserve">Федеральное государственное бюджетное научное учреждение «Федеральный научно-клинический центр реаниматологии и реабилитологии» </t>
  </si>
  <si>
    <t>III уровень (подуровень III) Итог</t>
  </si>
  <si>
    <t>* ГБУЗ КО "ЦМБ №5" (400132) - с участковыми больницами</t>
  </si>
  <si>
    <t>** ГБУЗ КО "КГБ №5" (400131) - с участковыми больницами</t>
  </si>
  <si>
    <t>***ГБУЗ КО "КГКБ №4" (400130) - с участковыми больницами</t>
  </si>
  <si>
    <t>****ГБУЗ КО "Центральная межрайонная больница №1"(400133) - с участковыми больницами</t>
  </si>
  <si>
    <t>*****ГБУЗ КО "Центральная межрайонная больница №3"(400134)  - с участковыми больницами</t>
  </si>
  <si>
    <t>******ГБУЗ КО "Центральная межрайонная больница №6" (400135)  - с участковыми больницами</t>
  </si>
  <si>
    <t>*******ГБУЗ КО "Центральная межрайонная больница №4" (400136)  - с участковыми больницами</t>
  </si>
  <si>
    <t>Плановые объемы стационарной, стационарозамещающей, высокотехнологичной и скорой медицинской помощи в разрезе медицинских организаций на 2019 год</t>
  </si>
  <si>
    <t xml:space="preserve">Плановые объемы стационарной, стационарозамещающей, высокотехнологичной и скорой медицинской помощи в разрезе медицинских организаций на 2019 год для филиала АО "МАКС-М" в г. Калуге      </t>
  </si>
  <si>
    <t>Плановые объемы стационарной, стационарозамещающей, высокотехнологичной и скорой медицинской помощи в разрезе медицинских организаций на 2019 год для Калужского филиала ООО ВТБ МС</t>
  </si>
  <si>
    <t>Плановые объемы стационарной, стационарозамещающей, высокотехнологичной и скорой медицинской помощи в разрезе медицинских организаций на 2 кв. 2019 года</t>
  </si>
  <si>
    <t xml:space="preserve">Плановые объемы стационарной, стационарозамещающей, высокотехнологичной и скорой медицинской помощи в разрезе медицинских организаций на 2 кв. 2019 года для филиала АО "МАКС-М" в г. Калуге      </t>
  </si>
  <si>
    <t>Плановые объемы стационарной, стационарозамещающей, высокотехнологичной и скорой медицинской помощи в разрезе медицинских организаций на 3 кв. 2019 года</t>
  </si>
  <si>
    <t xml:space="preserve">Плановые объемы стационарной, стационарозамещающей, высокотехнологичной и скорой медицинской помощи в разрезе медицинских организаций на 3 кв. 2019 года для филиала АО "МАКС-М" в г. Калуге      </t>
  </si>
  <si>
    <t>Плановые объемы стационарной, стационарозамещающей, высокотехнологичной и скорой медицинской помощи в разрезе медицинских организаций на 2 кв. 2019 года для Калужского филиала ООО ВТБ МС</t>
  </si>
  <si>
    <t>Обращения по заболеванию объем</t>
  </si>
  <si>
    <t>Неотложная помощь объем</t>
  </si>
  <si>
    <t>Посещения с проф. целями объем</t>
  </si>
  <si>
    <t>из них:</t>
  </si>
  <si>
    <t>Профосмотры дети объем</t>
  </si>
  <si>
    <t>Законч. случ.проф.осм. объем</t>
  </si>
  <si>
    <t>Дисп-ция взр. I этап объем</t>
  </si>
  <si>
    <t>Дисп-ция взр. II этап объем</t>
  </si>
  <si>
    <t>Дисп-ция взр. 1 р.в 2 г. объем</t>
  </si>
  <si>
    <t>Дисп-ция дети объем</t>
  </si>
  <si>
    <t>ГБУЗ КО "Областная туберкулезная больница"</t>
  </si>
  <si>
    <t>ООО "ДЦ НЕФРОС- КАЛУГА"</t>
  </si>
  <si>
    <t>ООО "АВИТУМ"</t>
  </si>
  <si>
    <t>ФБУЗ "Центр гигиены и эпидемиологии в Калужской области"</t>
  </si>
  <si>
    <t>ООО "М-ЛАЙН"</t>
  </si>
  <si>
    <t>ООО "СИТИЛАБ"</t>
  </si>
  <si>
    <t>ООО "Евромед"</t>
  </si>
  <si>
    <t>ООО "ЛДЦ МИБС-Калуга"</t>
  </si>
  <si>
    <t>ООО "Дистанционная медицина"</t>
  </si>
  <si>
    <t>Плановые объемы амбулаторно-поликлинической медицинской помощи в разрезе медицинских организаций на 2019 год</t>
  </si>
  <si>
    <t xml:space="preserve">Плановые объемы амбулаторно-поликлинической медицинской помощи в разрезе медицинских организаций на 2019 год для филиала АО "МАКС-М" в г. Калуге  </t>
  </si>
  <si>
    <t xml:space="preserve">    Плановые объемы амбулаторно-поликлинической медицинской помощи в разрезе медицинских организаций на 2019 год для Калужского филиала ООО ВТБ МС</t>
  </si>
  <si>
    <t>Плановые объемы амбулаторно-поликлинической медицинской помощи в разрезе медицинских организаций на 2 кв. 2019 года</t>
  </si>
  <si>
    <t xml:space="preserve">Плановые объемы амбулаторно-поликлинической медицинской помощи в разрезе медицинских организаций на 2 кв. 2019 года для филиала АО "МАКС-М" в г. Калуге      </t>
  </si>
  <si>
    <t>Плановые объемы амбулаторно-поликлинической медицинской помощи в разрезе медицинских организаций на 2 кв. 2019 года для Калужского филиала ООО ВТБ МС</t>
  </si>
  <si>
    <t>Плановые объемы амбулаторно-поликлинической медицинской помощи в разрезе медицинских организаций на 3 кв. 2019 года</t>
  </si>
  <si>
    <t xml:space="preserve">Плановые объемы амбулаторно-поликлинической медицинской помощи в разрезе медицинских организаций на 3 кв. 2019 года для филиала АО "МАКС-М" в г. Калуге      </t>
  </si>
  <si>
    <t>Плановые объемы амбулаторно-поликлинической медицинской помощи в разрезе медицинских организаций на 3 кв. 2019 года для Калужского филиала ООО ВТБ МС</t>
  </si>
  <si>
    <t>Итого по всем уровням</t>
  </si>
  <si>
    <t>Приложение № 10</t>
  </si>
  <si>
    <t>Приложение № 10.1</t>
  </si>
  <si>
    <t>Приложение № 10.2</t>
  </si>
  <si>
    <t>Приложение № 10.3</t>
  </si>
  <si>
    <t>Приложение № 10.4</t>
  </si>
  <si>
    <t>Приложение № 10.5</t>
  </si>
  <si>
    <t>Приложение № 10.6</t>
  </si>
  <si>
    <t>Приложение № 10.7</t>
  </si>
  <si>
    <t>Приложение № 10.8</t>
  </si>
  <si>
    <t>Приложение № 10.9</t>
  </si>
  <si>
    <t>Приложение № 10.10</t>
  </si>
  <si>
    <t>Приложение № 10.11</t>
  </si>
  <si>
    <t>Приложение № 10.12</t>
  </si>
  <si>
    <t>Приложение № 10.13</t>
  </si>
  <si>
    <t>Приложение № 10.14</t>
  </si>
  <si>
    <t>Приложение № 10.15</t>
  </si>
  <si>
    <t>Приложение № 10.16</t>
  </si>
  <si>
    <t>Приложение № 10.17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</si>
</sst>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_р_._-;\-* #,##0_р_._-;_-* &quot;-&quot;??_р_._-;_-@_-"/>
    <numFmt numFmtId="165" formatCode="###,\ ###,00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center" vertical="center"/>
    </xf>
    <xf numFmtId="0" fontId="2" fillId="0" borderId="0" xfId="0" applyFont="1"/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7" fillId="3" borderId="2" xfId="0" applyNumberFormat="1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1" fontId="7" fillId="0" borderId="2" xfId="0" applyNumberFormat="1" applyFont="1" applyFill="1" applyBorder="1" applyAlignment="1">
      <alignment horizontal="left" vertical="center" wrapText="1"/>
    </xf>
    <xf numFmtId="0" fontId="7" fillId="3" borderId="2" xfId="0" applyFont="1" applyFill="1" applyBorder="1" applyAlignment="1" applyProtection="1">
      <alignment horizontal="left" vertical="center" wrapText="1"/>
      <protection locked="0"/>
    </xf>
    <xf numFmtId="0" fontId="7" fillId="6" borderId="2" xfId="0" applyFont="1" applyFill="1" applyBorder="1" applyAlignment="1" applyProtection="1">
      <alignment horizontal="left" vertical="center" wrapText="1"/>
      <protection locked="0"/>
    </xf>
    <xf numFmtId="0" fontId="7" fillId="5" borderId="2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7" borderId="2" xfId="0" applyFont="1" applyFill="1" applyBorder="1" applyAlignment="1" applyProtection="1">
      <alignment horizontal="left" vertical="center" wrapText="1"/>
      <protection locked="0"/>
    </xf>
    <xf numFmtId="0" fontId="8" fillId="3" borderId="2" xfId="0" applyFont="1" applyFill="1" applyBorder="1" applyAlignment="1" applyProtection="1">
      <alignment horizontal="left" vertical="center" wrapText="1"/>
      <protection locked="0"/>
    </xf>
    <xf numFmtId="0" fontId="7" fillId="8" borderId="2" xfId="0" applyFont="1" applyFill="1" applyBorder="1" applyAlignment="1">
      <alignment horizontal="left" vertical="center" wrapText="1"/>
    </xf>
    <xf numFmtId="1" fontId="8" fillId="3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7" fillId="9" borderId="2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7" fillId="10" borderId="2" xfId="0" applyFont="1" applyFill="1" applyBorder="1" applyAlignment="1">
      <alignment horizontal="left" vertical="center" wrapText="1"/>
    </xf>
    <xf numFmtId="0" fontId="7" fillId="7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164" fontId="7" fillId="0" borderId="2" xfId="1" applyNumberFormat="1" applyFont="1" applyFill="1" applyBorder="1" applyAlignment="1">
      <alignment horizontal="left" vertical="center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1" fontId="7" fillId="9" borderId="2" xfId="0" applyNumberFormat="1" applyFont="1" applyFill="1" applyBorder="1" applyAlignment="1">
      <alignment horizontal="left" vertical="center" wrapText="1"/>
    </xf>
    <xf numFmtId="1" fontId="7" fillId="8" borderId="2" xfId="0" applyNumberFormat="1" applyFont="1" applyFill="1" applyBorder="1" applyAlignment="1">
      <alignment horizontal="left" vertical="center" wrapText="1"/>
    </xf>
    <xf numFmtId="1" fontId="7" fillId="6" borderId="2" xfId="0" applyNumberFormat="1" applyFont="1" applyFill="1" applyBorder="1" applyAlignment="1">
      <alignment horizontal="left" vertical="center" wrapText="1"/>
    </xf>
    <xf numFmtId="1" fontId="7" fillId="10" borderId="2" xfId="0" applyNumberFormat="1" applyFont="1" applyFill="1" applyBorder="1" applyAlignment="1">
      <alignment horizontal="left" vertical="center" wrapText="1"/>
    </xf>
    <xf numFmtId="1" fontId="7" fillId="4" borderId="2" xfId="0" applyNumberFormat="1" applyFont="1" applyFill="1" applyBorder="1" applyAlignment="1">
      <alignment horizontal="left" vertical="center" wrapText="1"/>
    </xf>
    <xf numFmtId="1" fontId="7" fillId="2" borderId="2" xfId="0" applyNumberFormat="1" applyFont="1" applyFill="1" applyBorder="1" applyAlignment="1">
      <alignment horizontal="left" vertical="center" wrapText="1"/>
    </xf>
    <xf numFmtId="164" fontId="8" fillId="3" borderId="4" xfId="1" applyNumberFormat="1" applyFont="1" applyFill="1" applyBorder="1" applyAlignment="1">
      <alignment horizontal="right" wrapText="1"/>
    </xf>
    <xf numFmtId="3" fontId="0" fillId="0" borderId="0" xfId="0" applyNumberFormat="1" applyAlignment="1">
      <alignment horizontal="center" vertical="center"/>
    </xf>
    <xf numFmtId="3" fontId="0" fillId="0" borderId="0" xfId="0" applyNumberFormat="1"/>
    <xf numFmtId="0" fontId="8" fillId="6" borderId="2" xfId="0" applyFont="1" applyFill="1" applyBorder="1" applyAlignment="1">
      <alignment vertical="center" wrapText="1"/>
    </xf>
    <xf numFmtId="3" fontId="10" fillId="0" borderId="2" xfId="0" applyNumberFormat="1" applyFont="1" applyBorder="1" applyAlignment="1">
      <alignment vertical="center"/>
    </xf>
    <xf numFmtId="3" fontId="10" fillId="0" borderId="2" xfId="0" applyNumberFormat="1" applyFont="1" applyBorder="1"/>
    <xf numFmtId="0" fontId="11" fillId="11" borderId="2" xfId="0" applyFont="1" applyFill="1" applyBorder="1" applyAlignment="1">
      <alignment vertical="center" wrapText="1"/>
    </xf>
    <xf numFmtId="0" fontId="8" fillId="12" borderId="2" xfId="0" applyFont="1" applyFill="1" applyBorder="1" applyAlignment="1">
      <alignment vertical="center" wrapText="1"/>
    </xf>
    <xf numFmtId="0" fontId="8" fillId="10" borderId="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8" fillId="13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3" fontId="3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/>
    <xf numFmtId="0" fontId="12" fillId="0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left" vertical="center"/>
    </xf>
    <xf numFmtId="1" fontId="8" fillId="9" borderId="2" xfId="0" applyNumberFormat="1" applyFont="1" applyFill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10" fillId="0" borderId="2" xfId="0" applyNumberFormat="1" applyFont="1" applyFill="1" applyBorder="1"/>
    <xf numFmtId="164" fontId="7" fillId="3" borderId="2" xfId="1" applyNumberFormat="1" applyFont="1" applyFill="1" applyBorder="1" applyAlignment="1">
      <alignment horizontal="left" vertical="center"/>
    </xf>
    <xf numFmtId="165" fontId="0" fillId="0" borderId="0" xfId="0" applyNumberFormat="1"/>
    <xf numFmtId="0" fontId="3" fillId="0" borderId="0" xfId="0" applyFont="1" applyAlignment="1">
      <alignment horizontal="right"/>
    </xf>
    <xf numFmtId="0" fontId="8" fillId="7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4"/>
  <sheetViews>
    <sheetView zoomScale="90" zoomScaleNormal="90" workbookViewId="0">
      <pane xSplit="1" ySplit="3" topLeftCell="B4" activePane="bottomRight" state="frozenSplit"/>
      <selection pane="topRight" activeCell="B1" sqref="B1"/>
      <selection pane="bottomLeft" activeCell="A4" sqref="A4"/>
      <selection pane="bottomRight" activeCell="G1" sqref="G1"/>
    </sheetView>
  </sheetViews>
  <sheetFormatPr defaultRowHeight="15"/>
  <cols>
    <col min="1" max="1" width="70.140625" customWidth="1"/>
    <col min="2" max="2" width="22.85546875" customWidth="1"/>
    <col min="3" max="7" width="22.42578125" customWidth="1"/>
  </cols>
  <sheetData>
    <row r="1" spans="1:7" ht="15.75">
      <c r="G1" s="61" t="s">
        <v>141</v>
      </c>
    </row>
    <row r="2" spans="1:7" ht="30" customHeight="1">
      <c r="A2" s="63" t="s">
        <v>104</v>
      </c>
      <c r="B2" s="63"/>
      <c r="C2" s="63"/>
      <c r="D2" s="63"/>
      <c r="E2" s="63"/>
      <c r="F2" s="63"/>
      <c r="G2" s="63"/>
    </row>
    <row r="3" spans="1:7" s="4" customFormat="1" ht="71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</row>
    <row r="4" spans="1:7" ht="31.5">
      <c r="A4" s="5" t="s">
        <v>7</v>
      </c>
      <c r="B4" s="6">
        <f>'2019_МАКС_КС, ВМП, ДС, СМП'!B4+'2019_ВТБ_КС,ВМП,ДС,СМП'!B4</f>
        <v>978</v>
      </c>
      <c r="C4" s="6">
        <f>'2019_МАКС_КС, ВМП, ДС, СМП'!C4+'2019_ВТБ_КС,ВМП,ДС,СМП'!C4</f>
        <v>30</v>
      </c>
      <c r="D4" s="6">
        <f>'2019_МАКС_КС, ВМП, ДС, СМП'!D4+'2019_ВТБ_КС,ВМП,ДС,СМП'!D4</f>
        <v>0</v>
      </c>
      <c r="E4" s="6">
        <f>'2019_МАКС_КС, ВМП, ДС, СМП'!E4+'2019_ВТБ_КС,ВМП,ДС,СМП'!E4</f>
        <v>969.99599999999998</v>
      </c>
      <c r="F4" s="6">
        <f>'2019_МАКС_КС, ВМП, ДС, СМП'!F4+'2019_ВТБ_КС,ВМП,ДС,СМП'!F4</f>
        <v>0</v>
      </c>
      <c r="G4" s="6">
        <f>'2019_МАКС_КС, ВМП, ДС, СМП'!G4+'2019_ВТБ_КС,ВМП,ДС,СМП'!G4</f>
        <v>0</v>
      </c>
    </row>
    <row r="5" spans="1:7" ht="15.75">
      <c r="A5" s="5" t="s">
        <v>8</v>
      </c>
      <c r="B5" s="6">
        <f>'2019_МАКС_КС, ВМП, ДС, СМП'!B5+'2019_ВТБ_КС,ВМП,ДС,СМП'!B5</f>
        <v>9.9840000000000018</v>
      </c>
      <c r="C5" s="6">
        <f>'2019_МАКС_КС, ВМП, ДС, СМП'!C5+'2019_ВТБ_КС,ВМП,ДС,СМП'!C5</f>
        <v>71.995999999999995</v>
      </c>
      <c r="D5" s="6">
        <f>'2019_МАКС_КС, ВМП, ДС, СМП'!D5+'2019_ВТБ_КС,ВМП,ДС,СМП'!D5</f>
        <v>0</v>
      </c>
      <c r="E5" s="6">
        <f>'2019_МАКС_КС, ВМП, ДС, СМП'!E5+'2019_ВТБ_КС,ВМП,ДС,СМП'!E5</f>
        <v>57</v>
      </c>
      <c r="F5" s="6">
        <f>'2019_МАКС_КС, ВМП, ДС, СМП'!F5+'2019_ВТБ_КС,ВМП,ДС,СМП'!F5</f>
        <v>0</v>
      </c>
      <c r="G5" s="6">
        <f>'2019_МАКС_КС, ВМП, ДС, СМП'!G5+'2019_ВТБ_КС,ВМП,ДС,СМП'!G5</f>
        <v>0</v>
      </c>
    </row>
    <row r="6" spans="1:7" s="9" customFormat="1" ht="15.75">
      <c r="A6" s="7" t="s">
        <v>9</v>
      </c>
      <c r="B6" s="8">
        <f>SUM(B4:B5)</f>
        <v>987.98400000000004</v>
      </c>
      <c r="C6" s="8">
        <f t="shared" ref="C6:G6" si="0">SUM(C4:C5)</f>
        <v>101.996</v>
      </c>
      <c r="D6" s="8">
        <f t="shared" si="0"/>
        <v>0</v>
      </c>
      <c r="E6" s="8">
        <f t="shared" si="0"/>
        <v>1026.9960000000001</v>
      </c>
      <c r="F6" s="8">
        <f t="shared" si="0"/>
        <v>0</v>
      </c>
      <c r="G6" s="8">
        <f t="shared" si="0"/>
        <v>0</v>
      </c>
    </row>
    <row r="7" spans="1:7" ht="15.75">
      <c r="A7" s="5" t="s">
        <v>10</v>
      </c>
      <c r="B7" s="6">
        <f>'2019_МАКС_КС, ВМП, ДС, СМП'!B7+'2019_ВТБ_КС,ВМП,ДС,СМП'!B7</f>
        <v>7929.239999999998</v>
      </c>
      <c r="C7" s="6">
        <f>'2019_МАКС_КС, ВМП, ДС, СМП'!C7+'2019_ВТБ_КС,ВМП,ДС,СМП'!C7</f>
        <v>39.996000000000002</v>
      </c>
      <c r="D7" s="6">
        <f>'2019_МАКС_КС, ВМП, ДС, СМП'!D7+'2019_ВТБ_КС,ВМП,ДС,СМП'!D7</f>
        <v>99.995999999999995</v>
      </c>
      <c r="E7" s="6">
        <f>'2019_МАКС_КС, ВМП, ДС, СМП'!E7+'2019_ВТБ_КС,ВМП,ДС,СМП'!E7</f>
        <v>0</v>
      </c>
      <c r="F7" s="6">
        <f>'2019_МАКС_КС, ВМП, ДС, СМП'!F7+'2019_ВТБ_КС,ВМП,ДС,СМП'!F7</f>
        <v>0</v>
      </c>
      <c r="G7" s="6">
        <f>'2019_МАКС_КС, ВМП, ДС, СМП'!G7+'2019_ВТБ_КС,ВМП,ДС,СМП'!G7</f>
        <v>0</v>
      </c>
    </row>
    <row r="8" spans="1:7" ht="31.5">
      <c r="A8" s="5" t="s">
        <v>11</v>
      </c>
      <c r="B8" s="6">
        <f>'2019_МАКС_КС, ВМП, ДС, СМП'!B8+'2019_ВТБ_КС,ВМП,ДС,СМП'!B8</f>
        <v>5747.7120000000004</v>
      </c>
      <c r="C8" s="6">
        <f>'2019_МАКС_КС, ВМП, ДС, СМП'!C8+'2019_ВТБ_КС,ВМП,ДС,СМП'!C8</f>
        <v>450</v>
      </c>
      <c r="D8" s="6">
        <f>'2019_МАКС_КС, ВМП, ДС, СМП'!D8+'2019_ВТБ_КС,ВМП,ДС,СМП'!D8</f>
        <v>0</v>
      </c>
      <c r="E8" s="6">
        <f>'2019_МАКС_КС, ВМП, ДС, СМП'!E8+'2019_ВТБ_КС,ВМП,ДС,СМП'!E8</f>
        <v>5420.0040000000008</v>
      </c>
      <c r="F8" s="6">
        <f>'2019_МАКС_КС, ВМП, ДС, СМП'!F8+'2019_ВТБ_КС,ВМП,ДС,СМП'!F8</f>
        <v>0</v>
      </c>
      <c r="G8" s="6">
        <f>'2019_МАКС_КС, ВМП, ДС, СМП'!G8+'2019_ВТБ_КС,ВМП,ДС,СМП'!G8</f>
        <v>0</v>
      </c>
    </row>
    <row r="9" spans="1:7" ht="31.5">
      <c r="A9" s="10" t="s">
        <v>12</v>
      </c>
      <c r="B9" s="6">
        <f>'2019_МАКС_КС, ВМП, ДС, СМП'!B9+'2019_ВТБ_КС,ВМП,ДС,СМП'!B9</f>
        <v>12884.22</v>
      </c>
      <c r="C9" s="6">
        <f>'2019_МАКС_КС, ВМП, ДС, СМП'!C9+'2019_ВТБ_КС,ВМП,ДС,СМП'!C9</f>
        <v>399.51600000000002</v>
      </c>
      <c r="D9" s="6">
        <f>'2019_МАКС_КС, ВМП, ДС, СМП'!D9+'2019_ВТБ_КС,ВМП,ДС,СМП'!D9</f>
        <v>249.99600000000004</v>
      </c>
      <c r="E9" s="6">
        <f>'2019_МАКС_КС, ВМП, ДС, СМП'!E9+'2019_ВТБ_КС,ВМП,ДС,СМП'!E9</f>
        <v>2840.04</v>
      </c>
      <c r="F9" s="6">
        <f>'2019_МАКС_КС, ВМП, ДС, СМП'!F9+'2019_ВТБ_КС,ВМП,ДС,СМП'!F9</f>
        <v>200.00399999999999</v>
      </c>
      <c r="G9" s="6">
        <f>'2019_МАКС_КС, ВМП, ДС, СМП'!G9+'2019_ВТБ_КС,ВМП,ДС,СМП'!G9</f>
        <v>0</v>
      </c>
    </row>
    <row r="10" spans="1:7" ht="15.75">
      <c r="A10" s="10" t="s">
        <v>13</v>
      </c>
      <c r="B10" s="6">
        <f>'2019_МАКС_КС, ВМП, ДС, СМП'!B10+'2019_ВТБ_КС,ВМП,ДС,СМП'!B10</f>
        <v>6415.0560000000005</v>
      </c>
      <c r="C10" s="6">
        <f>'2019_МАКС_КС, ВМП, ДС, СМП'!C10+'2019_ВТБ_КС,ВМП,ДС,СМП'!C10</f>
        <v>600</v>
      </c>
      <c r="D10" s="6">
        <f>'2019_МАКС_КС, ВМП, ДС, СМП'!D10+'2019_ВТБ_КС,ВМП,ДС,СМП'!D10</f>
        <v>819.99599999999998</v>
      </c>
      <c r="E10" s="6">
        <f>'2019_МАКС_КС, ВМП, ДС, СМП'!E10+'2019_ВТБ_КС,ВМП,ДС,СМП'!E10</f>
        <v>616.00800000000004</v>
      </c>
      <c r="F10" s="6">
        <f>'2019_МАКС_КС, ВМП, ДС, СМП'!F10+'2019_ВТБ_КС,ВМП,ДС,СМП'!F10</f>
        <v>99.995999999999995</v>
      </c>
      <c r="G10" s="6">
        <f>'2019_МАКС_КС, ВМП, ДС, СМП'!G10+'2019_ВТБ_КС,ВМП,ДС,СМП'!G10</f>
        <v>0</v>
      </c>
    </row>
    <row r="11" spans="1:7" ht="15.75">
      <c r="A11" s="10" t="s">
        <v>14</v>
      </c>
      <c r="B11" s="6">
        <f>'2019_МАКС_КС, ВМП, ДС, СМП'!B11+'2019_ВТБ_КС,ВМП,ДС,СМП'!B11</f>
        <v>31629.395999999997</v>
      </c>
      <c r="C11" s="6">
        <f>'2019_МАКС_КС, ВМП, ДС, СМП'!C11+'2019_ВТБ_КС,ВМП,ДС,СМП'!C11</f>
        <v>1762.7399999999998</v>
      </c>
      <c r="D11" s="6">
        <f>'2019_МАКС_КС, ВМП, ДС, СМП'!D11+'2019_ВТБ_КС,ВМП,ДС,СМП'!D11</f>
        <v>760.02</v>
      </c>
      <c r="E11" s="6">
        <f>'2019_МАКС_КС, ВМП, ДС, СМП'!E11+'2019_ВТБ_КС,ВМП,ДС,СМП'!E11</f>
        <v>2154.0480000000002</v>
      </c>
      <c r="F11" s="6">
        <f>'2019_МАКС_КС, ВМП, ДС, СМП'!F11+'2019_ВТБ_КС,ВМП,ДС,СМП'!F11</f>
        <v>40.031999999999996</v>
      </c>
      <c r="G11" s="6">
        <f>'2019_МАКС_КС, ВМП, ДС, СМП'!G11+'2019_ВТБ_КС,ВМП,ДС,СМП'!G11</f>
        <v>900</v>
      </c>
    </row>
    <row r="12" spans="1:7" s="9" customFormat="1" ht="15.75">
      <c r="A12" s="11" t="s">
        <v>15</v>
      </c>
      <c r="B12" s="8">
        <f>SUM(B7:B11)</f>
        <v>64605.623999999996</v>
      </c>
      <c r="C12" s="8">
        <f t="shared" ref="C12:G12" si="1">SUM(C7:C11)</f>
        <v>3252.2519999999995</v>
      </c>
      <c r="D12" s="8">
        <f t="shared" si="1"/>
        <v>1930.008</v>
      </c>
      <c r="E12" s="8">
        <f t="shared" si="1"/>
        <v>11030.100000000002</v>
      </c>
      <c r="F12" s="8">
        <f t="shared" si="1"/>
        <v>340.03199999999998</v>
      </c>
      <c r="G12" s="8">
        <f t="shared" si="1"/>
        <v>900</v>
      </c>
    </row>
    <row r="13" spans="1:7" ht="15.75">
      <c r="A13" s="12" t="s">
        <v>16</v>
      </c>
      <c r="B13" s="6">
        <f>'2019_МАКС_КС, ВМП, ДС, СМП'!B13+'2019_ВТБ_КС,ВМП,ДС,СМП'!B13</f>
        <v>1495.8389999999999</v>
      </c>
      <c r="C13" s="6">
        <f>'2019_МАКС_КС, ВМП, ДС, СМП'!C13+'2019_ВТБ_КС,ВМП,ДС,СМП'!C13</f>
        <v>0</v>
      </c>
      <c r="D13" s="6">
        <f>'2019_МАКС_КС, ВМП, ДС, СМП'!D13+'2019_ВТБ_КС,ВМП,ДС,СМП'!D13</f>
        <v>108.31699999999998</v>
      </c>
      <c r="E13" s="6">
        <f>'2019_МАКС_КС, ВМП, ДС, СМП'!E13+'2019_ВТБ_КС,ВМП,ДС,СМП'!E13</f>
        <v>1103.442</v>
      </c>
      <c r="F13" s="6">
        <f>'2019_МАКС_КС, ВМП, ДС, СМП'!F13+'2019_ВТБ_КС,ВМП,ДС,СМП'!F13</f>
        <v>0</v>
      </c>
      <c r="G13" s="6">
        <f>'2019_МАКС_КС, ВМП, ДС, СМП'!G13+'2019_ВТБ_КС,ВМП,ДС,СМП'!G13</f>
        <v>6493.0770000000002</v>
      </c>
    </row>
    <row r="14" spans="1:7" ht="15.75">
      <c r="A14" s="12" t="s">
        <v>17</v>
      </c>
      <c r="B14" s="6">
        <f>'2019_МАКС_КС, ВМП, ДС, СМП'!B14+'2019_ВТБ_КС,ВМП,ДС,СМП'!B14</f>
        <v>964.58199999999988</v>
      </c>
      <c r="C14" s="6">
        <f>'2019_МАКС_КС, ВМП, ДС, СМП'!C14+'2019_ВТБ_КС,ВМП,ДС,СМП'!C14</f>
        <v>0</v>
      </c>
      <c r="D14" s="6">
        <f>'2019_МАКС_КС, ВМП, ДС, СМП'!D14+'2019_ВТБ_КС,ВМП,ДС,СМП'!D14</f>
        <v>0</v>
      </c>
      <c r="E14" s="6">
        <f>'2019_МАКС_КС, ВМП, ДС, СМП'!E14+'2019_ВТБ_КС,ВМП,ДС,СМП'!E14</f>
        <v>569.84400000000016</v>
      </c>
      <c r="F14" s="6">
        <f>'2019_МАКС_КС, ВМП, ДС, СМП'!F14+'2019_ВТБ_КС,ВМП,ДС,СМП'!F14</f>
        <v>0</v>
      </c>
      <c r="G14" s="6">
        <f>'2019_МАКС_КС, ВМП, ДС, СМП'!G14+'2019_ВТБ_КС,ВМП,ДС,СМП'!G14</f>
        <v>3803.2260000000006</v>
      </c>
    </row>
    <row r="15" spans="1:7" ht="31.5">
      <c r="A15" s="5" t="s">
        <v>18</v>
      </c>
      <c r="B15" s="6">
        <f>'2019_МАКС_КС, ВМП, ДС, СМП'!B15+'2019_ВТБ_КС,ВМП,ДС,СМП'!B15</f>
        <v>0</v>
      </c>
      <c r="C15" s="6">
        <f>'2019_МАКС_КС, ВМП, ДС, СМП'!C15+'2019_ВТБ_КС,ВМП,ДС,СМП'!C15</f>
        <v>0</v>
      </c>
      <c r="D15" s="6">
        <f>'2019_МАКС_КС, ВМП, ДС, СМП'!D15+'2019_ВТБ_КС,ВМП,ДС,СМП'!D15</f>
        <v>0</v>
      </c>
      <c r="E15" s="6">
        <f>'2019_МАКС_КС, ВМП, ДС, СМП'!E15+'2019_ВТБ_КС,ВМП,ДС,СМП'!E15</f>
        <v>0</v>
      </c>
      <c r="F15" s="6">
        <f>'2019_МАКС_КС, ВМП, ДС, СМП'!F15+'2019_ВТБ_КС,ВМП,ДС,СМП'!F15</f>
        <v>0</v>
      </c>
      <c r="G15" s="6">
        <f>'2019_МАКС_КС, ВМП, ДС, СМП'!G15+'2019_ВТБ_КС,ВМП,ДС,СМП'!G15</f>
        <v>0</v>
      </c>
    </row>
    <row r="16" spans="1:7" ht="15.75">
      <c r="A16" s="5" t="s">
        <v>19</v>
      </c>
      <c r="B16" s="6">
        <f>'2019_МАКС_КС, ВМП, ДС, СМП'!B16+'2019_ВТБ_КС,ВМП,ДС,СМП'!B16</f>
        <v>0</v>
      </c>
      <c r="C16" s="6">
        <f>'2019_МАКС_КС, ВМП, ДС, СМП'!C16+'2019_ВТБ_КС,ВМП,ДС,СМП'!C16</f>
        <v>0</v>
      </c>
      <c r="D16" s="6">
        <f>'2019_МАКС_КС, ВМП, ДС, СМП'!D16+'2019_ВТБ_КС,ВМП,ДС,СМП'!D16</f>
        <v>0</v>
      </c>
      <c r="E16" s="6">
        <f>'2019_МАКС_КС, ВМП, ДС, СМП'!E16+'2019_ВТБ_КС,ВМП,ДС,СМП'!E16</f>
        <v>0</v>
      </c>
      <c r="F16" s="6">
        <f>'2019_МАКС_КС, ВМП, ДС, СМП'!F16+'2019_ВТБ_КС,ВМП,ДС,СМП'!F16</f>
        <v>0</v>
      </c>
      <c r="G16" s="6">
        <f>'2019_МАКС_КС, ВМП, ДС, СМП'!G16+'2019_ВТБ_КС,ВМП,ДС,СМП'!G16</f>
        <v>0</v>
      </c>
    </row>
    <row r="17" spans="1:7" ht="15.75">
      <c r="A17" s="5" t="s">
        <v>20</v>
      </c>
      <c r="B17" s="6">
        <f>'2019_МАКС_КС, ВМП, ДС, СМП'!B17+'2019_ВТБ_КС,ВМП,ДС,СМП'!B17</f>
        <v>0</v>
      </c>
      <c r="C17" s="6">
        <f>'2019_МАКС_КС, ВМП, ДС, СМП'!C17+'2019_ВТБ_КС,ВМП,ДС,СМП'!C17</f>
        <v>0</v>
      </c>
      <c r="D17" s="6">
        <f>'2019_МАКС_КС, ВМП, ДС, СМП'!D17+'2019_ВТБ_КС,ВМП,ДС,СМП'!D17</f>
        <v>0</v>
      </c>
      <c r="E17" s="6">
        <f>'2019_МАКС_КС, ВМП, ДС, СМП'!E17+'2019_ВТБ_КС,ВМП,ДС,СМП'!E17</f>
        <v>0</v>
      </c>
      <c r="F17" s="6">
        <f>'2019_МАКС_КС, ВМП, ДС, СМП'!F17+'2019_ВТБ_КС,ВМП,ДС,СМП'!F17</f>
        <v>0</v>
      </c>
      <c r="G17" s="6">
        <f>'2019_МАКС_КС, ВМП, ДС, СМП'!G17+'2019_ВТБ_КС,ВМП,ДС,СМП'!G17</f>
        <v>0</v>
      </c>
    </row>
    <row r="18" spans="1:7" ht="15.75">
      <c r="A18" s="5" t="s">
        <v>21</v>
      </c>
      <c r="B18" s="6">
        <f>'2019_МАКС_КС, ВМП, ДС, СМП'!B18+'2019_ВТБ_КС,ВМП,ДС,СМП'!B18</f>
        <v>0</v>
      </c>
      <c r="C18" s="6">
        <f>'2019_МАКС_КС, ВМП, ДС, СМП'!C18+'2019_ВТБ_КС,ВМП,ДС,СМП'!C18</f>
        <v>0</v>
      </c>
      <c r="D18" s="6">
        <f>'2019_МАКС_КС, ВМП, ДС, СМП'!D18+'2019_ВТБ_КС,ВМП,ДС,СМП'!D18</f>
        <v>0</v>
      </c>
      <c r="E18" s="6">
        <f>'2019_МАКС_КС, ВМП, ДС, СМП'!E18+'2019_ВТБ_КС,ВМП,ДС,СМП'!E18</f>
        <v>9.9960000000000004</v>
      </c>
      <c r="F18" s="6">
        <f>'2019_МАКС_КС, ВМП, ДС, СМП'!F18+'2019_ВТБ_КС,ВМП,ДС,СМП'!F18</f>
        <v>0</v>
      </c>
      <c r="G18" s="6">
        <f>'2019_МАКС_КС, ВМП, ДС, СМП'!G18+'2019_ВТБ_КС,ВМП,ДС,СМП'!G18</f>
        <v>0</v>
      </c>
    </row>
    <row r="19" spans="1:7" ht="31.5">
      <c r="A19" s="13" t="s">
        <v>22</v>
      </c>
      <c r="B19" s="6">
        <f>'2019_МАКС_КС, ВМП, ДС, СМП'!B19+'2019_ВТБ_КС,ВМП,ДС,СМП'!B19</f>
        <v>1774.538</v>
      </c>
      <c r="C19" s="6">
        <f>'2019_МАКС_КС, ВМП, ДС, СМП'!C19+'2019_ВТБ_КС,ВМП,ДС,СМП'!C19</f>
        <v>0</v>
      </c>
      <c r="D19" s="6">
        <f>'2019_МАКС_КС, ВМП, ДС, СМП'!D19+'2019_ВТБ_КС,ВМП,ДС,СМП'!D19</f>
        <v>0</v>
      </c>
      <c r="E19" s="6">
        <f>'2019_МАКС_КС, ВМП, ДС, СМП'!E19+'2019_ВТБ_КС,ВМП,ДС,СМП'!E19</f>
        <v>1042.2090000000001</v>
      </c>
      <c r="F19" s="6">
        <f>'2019_МАКС_КС, ВМП, ДС, СМП'!F19+'2019_ВТБ_КС,ВМП,ДС,СМП'!F19</f>
        <v>0</v>
      </c>
      <c r="G19" s="6">
        <f>'2019_МАКС_КС, ВМП, ДС, СМП'!G19+'2019_ВТБ_КС,ВМП,ДС,СМП'!G19</f>
        <v>6996.7740000000013</v>
      </c>
    </row>
    <row r="20" spans="1:7" ht="31.5">
      <c r="A20" s="14" t="s">
        <v>23</v>
      </c>
      <c r="B20" s="6">
        <f>'2019_МАКС_КС, ВМП, ДС, СМП'!B20+'2019_ВТБ_КС,ВМП,ДС,СМП'!B20</f>
        <v>2315.4690000000001</v>
      </c>
      <c r="C20" s="6">
        <f>'2019_МАКС_КС, ВМП, ДС, СМП'!C20+'2019_ВТБ_КС,ВМП,ДС,СМП'!C20</f>
        <v>0</v>
      </c>
      <c r="D20" s="6">
        <f>'2019_МАКС_КС, ВМП, ДС, СМП'!D20+'2019_ВТБ_КС,ВМП,ДС,СМП'!D20</f>
        <v>167.67099999999999</v>
      </c>
      <c r="E20" s="6">
        <f>'2019_МАКС_КС, ВМП, ДС, СМП'!E20+'2019_ВТБ_КС,ВМП,ДС,СМП'!E20</f>
        <v>1692.585</v>
      </c>
      <c r="F20" s="6">
        <f>'2019_МАКС_КС, ВМП, ДС, СМП'!F20+'2019_ВТБ_КС,ВМП,ДС,СМП'!F20</f>
        <v>0</v>
      </c>
      <c r="G20" s="6">
        <f>'2019_МАКС_КС, ВМП, ДС, СМП'!G20+'2019_ВТБ_КС,ВМП,ДС,СМП'!G20</f>
        <v>10050.927000000001</v>
      </c>
    </row>
    <row r="21" spans="1:7" s="9" customFormat="1" ht="15.75">
      <c r="A21" s="7" t="s">
        <v>24</v>
      </c>
      <c r="B21" s="8">
        <f>SUM(B13:B20)</f>
        <v>6550.4279999999999</v>
      </c>
      <c r="C21" s="8">
        <f t="shared" ref="C21:G21" si="2">SUM(C13:C20)</f>
        <v>0</v>
      </c>
      <c r="D21" s="8">
        <f t="shared" si="2"/>
        <v>275.98799999999994</v>
      </c>
      <c r="E21" s="8">
        <f t="shared" si="2"/>
        <v>4418.076</v>
      </c>
      <c r="F21" s="8">
        <f t="shared" si="2"/>
        <v>0</v>
      </c>
      <c r="G21" s="8">
        <f t="shared" si="2"/>
        <v>27344.004000000001</v>
      </c>
    </row>
    <row r="22" spans="1:7" ht="15.75">
      <c r="A22" s="12" t="s">
        <v>25</v>
      </c>
      <c r="B22" s="6">
        <f>'2019_МАКС_КС, ВМП, ДС, СМП'!B22+'2019_ВТБ_КС,ВМП,ДС,СМП'!B22</f>
        <v>0</v>
      </c>
      <c r="C22" s="6">
        <f>'2019_МАКС_КС, ВМП, ДС, СМП'!C22+'2019_ВТБ_КС,ВМП,ДС,СМП'!C22</f>
        <v>0</v>
      </c>
      <c r="D22" s="6">
        <f>'2019_МАКС_КС, ВМП, ДС, СМП'!D22+'2019_ВТБ_КС,ВМП,ДС,СМП'!D22</f>
        <v>0</v>
      </c>
      <c r="E22" s="6">
        <f>'2019_МАКС_КС, ВМП, ДС, СМП'!E22+'2019_ВТБ_КС,ВМП,ДС,СМП'!E22</f>
        <v>485.00400000000002</v>
      </c>
      <c r="F22" s="6">
        <f>'2019_МАКС_КС, ВМП, ДС, СМП'!F22+'2019_ВТБ_КС,ВМП,ДС,СМП'!F22</f>
        <v>0</v>
      </c>
      <c r="G22" s="6">
        <f>'2019_МАКС_КС, ВМП, ДС, СМП'!G22+'2019_ВТБ_КС,ВМП,ДС,СМП'!G22</f>
        <v>3369.9960000000001</v>
      </c>
    </row>
    <row r="23" spans="1:7" ht="15.75">
      <c r="A23" s="12" t="s">
        <v>26</v>
      </c>
      <c r="B23" s="6">
        <f>'2019_МАКС_КС, ВМП, ДС, СМП'!B23+'2019_ВТБ_КС,ВМП,ДС,СМП'!B23</f>
        <v>980.05200000000002</v>
      </c>
      <c r="C23" s="6">
        <f>'2019_МАКС_КС, ВМП, ДС, СМП'!C23+'2019_ВТБ_КС,ВМП,ДС,СМП'!C23</f>
        <v>0</v>
      </c>
      <c r="D23" s="6">
        <f>'2019_МАКС_КС, ВМП, ДС, СМП'!D23+'2019_ВТБ_КС,ВМП,ДС,СМП'!D23</f>
        <v>0</v>
      </c>
      <c r="E23" s="6">
        <f>'2019_МАКС_КС, ВМП, ДС, СМП'!E23+'2019_ВТБ_КС,ВМП,ДС,СМП'!E23</f>
        <v>1152.0360000000001</v>
      </c>
      <c r="F23" s="6">
        <f>'2019_МАКС_КС, ВМП, ДС, СМП'!F23+'2019_ВТБ_КС,ВМП,ДС,СМП'!F23</f>
        <v>0</v>
      </c>
      <c r="G23" s="6">
        <f>'2019_МАКС_КС, ВМП, ДС, СМП'!G23+'2019_ВТБ_КС,ВМП,ДС,СМП'!G23</f>
        <v>6220.0080000000007</v>
      </c>
    </row>
    <row r="24" spans="1:7" ht="15.75">
      <c r="A24" s="5" t="s">
        <v>27</v>
      </c>
      <c r="B24" s="6">
        <f>'2019_МАКС_КС, ВМП, ДС, СМП'!B24+'2019_ВТБ_КС,ВМП,ДС,СМП'!B24</f>
        <v>0</v>
      </c>
      <c r="C24" s="6">
        <f>'2019_МАКС_КС, ВМП, ДС, СМП'!C24+'2019_ВТБ_КС,ВМП,ДС,СМП'!C24</f>
        <v>0</v>
      </c>
      <c r="D24" s="6">
        <f>'2019_МАКС_КС, ВМП, ДС, СМП'!D24+'2019_ВТБ_КС,ВМП,ДС,СМП'!D24</f>
        <v>0</v>
      </c>
      <c r="E24" s="6">
        <f>'2019_МАКС_КС, ВМП, ДС, СМП'!E24+'2019_ВТБ_КС,ВМП,ДС,СМП'!E24</f>
        <v>2647.0320000000002</v>
      </c>
      <c r="F24" s="6">
        <f>'2019_МАКС_КС, ВМП, ДС, СМП'!F24+'2019_ВТБ_КС,ВМП,ДС,СМП'!F24</f>
        <v>0</v>
      </c>
      <c r="G24" s="6">
        <f>'2019_МАКС_КС, ВМП, ДС, СМП'!G24+'2019_ВТБ_КС,ВМП,ДС,СМП'!G24</f>
        <v>0</v>
      </c>
    </row>
    <row r="25" spans="1:7" ht="15.75">
      <c r="A25" s="15" t="s">
        <v>28</v>
      </c>
      <c r="B25" s="6">
        <f>'2019_МАКС_КС, ВМП, ДС, СМП'!B25+'2019_ВТБ_КС,ВМП,ДС,СМП'!B25</f>
        <v>259.024</v>
      </c>
      <c r="C25" s="6">
        <f>'2019_МАКС_КС, ВМП, ДС, СМП'!C25+'2019_ВТБ_КС,ВМП,ДС,СМП'!C25</f>
        <v>0</v>
      </c>
      <c r="D25" s="6">
        <f>'2019_МАКС_КС, ВМП, ДС, СМП'!D25+'2019_ВТБ_КС,ВМП,ДС,СМП'!D25</f>
        <v>0</v>
      </c>
      <c r="E25" s="6">
        <f>'2019_МАКС_КС, ВМП, ДС, СМП'!E25+'2019_ВТБ_КС,ВМП,ДС,СМП'!E25</f>
        <v>112.41700000000002</v>
      </c>
      <c r="F25" s="6">
        <f>'2019_МАКС_КС, ВМП, ДС, СМП'!F25+'2019_ВТБ_КС,ВМП,ДС,СМП'!F25</f>
        <v>0</v>
      </c>
      <c r="G25" s="6">
        <f>'2019_МАКС_КС, ВМП, ДС, СМП'!G25+'2019_ВТБ_КС,ВМП,ДС,СМП'!G25</f>
        <v>988.95</v>
      </c>
    </row>
    <row r="26" spans="1:7" ht="15.75">
      <c r="A26" s="12" t="s">
        <v>29</v>
      </c>
      <c r="B26" s="6">
        <f>'2019_МАКС_КС, ВМП, ДС, СМП'!B26+'2019_ВТБ_КС,ВМП,ДС,СМП'!B26</f>
        <v>682.04399999999998</v>
      </c>
      <c r="C26" s="6">
        <f>'2019_МАКС_КС, ВМП, ДС, СМП'!C26+'2019_ВТБ_КС,ВМП,ДС,СМП'!C26</f>
        <v>0</v>
      </c>
      <c r="D26" s="6">
        <f>'2019_МАКС_КС, ВМП, ДС, СМП'!D26+'2019_ВТБ_КС,ВМП,ДС,СМП'!D26</f>
        <v>0</v>
      </c>
      <c r="E26" s="6">
        <f>'2019_МАКС_КС, ВМП, ДС, СМП'!E26+'2019_ВТБ_КС,ВМП,ДС,СМП'!E26</f>
        <v>476.02800000000008</v>
      </c>
      <c r="F26" s="6">
        <f>'2019_МАКС_КС, ВМП, ДС, СМП'!F26+'2019_ВТБ_КС,ВМП,ДС,СМП'!F26</f>
        <v>0</v>
      </c>
      <c r="G26" s="6">
        <f>'2019_МАКС_КС, ВМП, ДС, СМП'!G26+'2019_ВТБ_КС,ВМП,ДС,СМП'!G26</f>
        <v>3300</v>
      </c>
    </row>
    <row r="27" spans="1:7" ht="15.75">
      <c r="A27" s="12" t="s">
        <v>30</v>
      </c>
      <c r="B27" s="6">
        <f>'2019_МАКС_КС, ВМП, ДС, СМП'!B27+'2019_ВТБ_КС,ВМП,ДС,СМП'!B27</f>
        <v>608.46</v>
      </c>
      <c r="C27" s="6">
        <f>'2019_МАКС_КС, ВМП, ДС, СМП'!C27+'2019_ВТБ_КС,ВМП,ДС,СМП'!C27</f>
        <v>0</v>
      </c>
      <c r="D27" s="6">
        <f>'2019_МАКС_КС, ВМП, ДС, СМП'!D27+'2019_ВТБ_КС,ВМП,ДС,СМП'!D27</f>
        <v>0</v>
      </c>
      <c r="E27" s="6">
        <f>'2019_МАКС_КС, ВМП, ДС, СМП'!E27+'2019_ВТБ_КС,ВМП,ДС,СМП'!E27</f>
        <v>351.69599999999997</v>
      </c>
      <c r="F27" s="6">
        <f>'2019_МАКС_КС, ВМП, ДС, СМП'!F27+'2019_ВТБ_КС,ВМП,ДС,СМП'!F27</f>
        <v>0</v>
      </c>
      <c r="G27" s="6">
        <f>'2019_МАКС_КС, ВМП, ДС, СМП'!G27+'2019_ВТБ_КС,ВМП,ДС,СМП'!G27</f>
        <v>2374.1879999999996</v>
      </c>
    </row>
    <row r="28" spans="1:7" ht="15.75">
      <c r="A28" s="15" t="s">
        <v>31</v>
      </c>
      <c r="B28" s="6">
        <f>'2019_МАКС_КС, ВМП, ДС, СМП'!B28+'2019_ВТБ_КС,ВМП,ДС,СМП'!B28</f>
        <v>2640.2039999999997</v>
      </c>
      <c r="C28" s="6">
        <f>'2019_МАКС_КС, ВМП, ДС, СМП'!C28+'2019_ВТБ_КС,ВМП,ДС,СМП'!C28</f>
        <v>0</v>
      </c>
      <c r="D28" s="6">
        <f>'2019_МАКС_КС, ВМП, ДС, СМП'!D28+'2019_ВТБ_КС,ВМП,ДС,СМП'!D28</f>
        <v>201.096</v>
      </c>
      <c r="E28" s="6">
        <f>'2019_МАКС_КС, ВМП, ДС, СМП'!E28+'2019_ВТБ_КС,ВМП,ДС,СМП'!E28</f>
        <v>1282.02</v>
      </c>
      <c r="F28" s="6">
        <f>'2019_МАКС_КС, ВМП, ДС, СМП'!F28+'2019_ВТБ_КС,ВМП,ДС,СМП'!F28</f>
        <v>0</v>
      </c>
      <c r="G28" s="6">
        <f>'2019_МАКС_КС, ВМП, ДС, СМП'!G28+'2019_ВТБ_КС,ВМП,ДС,СМП'!G28</f>
        <v>10353.995999999999</v>
      </c>
    </row>
    <row r="29" spans="1:7" ht="15.75">
      <c r="A29" s="12" t="s">
        <v>32</v>
      </c>
      <c r="B29" s="6">
        <f>'2019_МАКС_КС, ВМП, ДС, СМП'!B29+'2019_ВТБ_КС,ВМП,ДС,СМП'!B29</f>
        <v>420.07499999999999</v>
      </c>
      <c r="C29" s="6">
        <f>'2019_МАКС_КС, ВМП, ДС, СМП'!C29+'2019_ВТБ_КС,ВМП,ДС,СМП'!C29</f>
        <v>0</v>
      </c>
      <c r="D29" s="6">
        <f>'2019_МАКС_КС, ВМП, ДС, СМП'!D29+'2019_ВТБ_КС,ВМП,ДС,СМП'!D29</f>
        <v>0</v>
      </c>
      <c r="E29" s="6">
        <f>'2019_МАКС_КС, ВМП, ДС, СМП'!E29+'2019_ВТБ_КС,ВМП,ДС,СМП'!E29</f>
        <v>188.85500000000002</v>
      </c>
      <c r="F29" s="6">
        <f>'2019_МАКС_КС, ВМП, ДС, СМП'!F29+'2019_ВТБ_КС,ВМП,ДС,СМП'!F29</f>
        <v>0</v>
      </c>
      <c r="G29" s="6">
        <f>'2019_МАКС_КС, ВМП, ДС, СМП'!G29+'2019_ВТБ_КС,ВМП,ДС,СМП'!G29</f>
        <v>1373.6530000000002</v>
      </c>
    </row>
    <row r="30" spans="1:7" ht="15.75">
      <c r="A30" s="12" t="s">
        <v>33</v>
      </c>
      <c r="B30" s="6">
        <f>'2019_МАКС_КС, ВМП, ДС, СМП'!B30+'2019_ВТБ_КС,ВМП,ДС,СМП'!B30</f>
        <v>444.97199999999998</v>
      </c>
      <c r="C30" s="6">
        <f>'2019_МАКС_КС, ВМП, ДС, СМП'!C30+'2019_ВТБ_КС,ВМП,ДС,СМП'!C30</f>
        <v>0</v>
      </c>
      <c r="D30" s="6">
        <f>'2019_МАКС_КС, ВМП, ДС, СМП'!D30+'2019_ВТБ_КС,ВМП,ДС,СМП'!D30</f>
        <v>0</v>
      </c>
      <c r="E30" s="6">
        <f>'2019_МАКС_КС, ВМП, ДС, СМП'!E30+'2019_ВТБ_КС,ВМП,ДС,СМП'!E30</f>
        <v>196.881</v>
      </c>
      <c r="F30" s="6">
        <f>'2019_МАКС_КС, ВМП, ДС, СМП'!F30+'2019_ВТБ_КС,ВМП,ДС,СМП'!F30</f>
        <v>0</v>
      </c>
      <c r="G30" s="6">
        <f>'2019_МАКС_КС, ВМП, ДС, СМП'!G30+'2019_ВТБ_КС,ВМП,ДС,СМП'!G30</f>
        <v>1179.633</v>
      </c>
    </row>
    <row r="31" spans="1:7" ht="15.75">
      <c r="A31" s="16" t="s">
        <v>34</v>
      </c>
      <c r="B31" s="6">
        <f>'2019_МАКС_КС, ВМП, ДС, СМП'!B31+'2019_ВТБ_КС,ВМП,ДС,СМП'!B31</f>
        <v>0</v>
      </c>
      <c r="C31" s="6">
        <f>'2019_МАКС_КС, ВМП, ДС, СМП'!C31+'2019_ВТБ_КС,ВМП,ДС,СМП'!C31</f>
        <v>0</v>
      </c>
      <c r="D31" s="6">
        <f>'2019_МАКС_КС, ВМП, ДС, СМП'!D31+'2019_ВТБ_КС,ВМП,ДС,СМП'!D31</f>
        <v>0</v>
      </c>
      <c r="E31" s="6">
        <f>'2019_МАКС_КС, ВМП, ДС, СМП'!E31+'2019_ВТБ_КС,ВМП,ДС,СМП'!E31</f>
        <v>100.00799999999998</v>
      </c>
      <c r="F31" s="6">
        <f>'2019_МАКС_КС, ВМП, ДС, СМП'!F31+'2019_ВТБ_КС,ВМП,ДС,СМП'!F31</f>
        <v>0</v>
      </c>
      <c r="G31" s="6">
        <f>'2019_МАКС_КС, ВМП, ДС, СМП'!G31+'2019_ВТБ_КС,ВМП,ДС,СМП'!G31</f>
        <v>0</v>
      </c>
    </row>
    <row r="32" spans="1:7" ht="15.75">
      <c r="A32" s="17" t="s">
        <v>35</v>
      </c>
      <c r="B32" s="6">
        <f>'2019_МАКС_КС, ВМП, ДС, СМП'!B32+'2019_ВТБ_КС,ВМП,ДС,СМП'!B32</f>
        <v>558.96799999999996</v>
      </c>
      <c r="C32" s="6">
        <f>'2019_МАКС_КС, ВМП, ДС, СМП'!C32+'2019_ВТБ_КС,ВМП,ДС,СМП'!C32</f>
        <v>0</v>
      </c>
      <c r="D32" s="6">
        <f>'2019_МАКС_КС, ВМП, ДС, СМП'!D32+'2019_ВТБ_КС,ВМП,ДС,СМП'!D32</f>
        <v>0</v>
      </c>
      <c r="E32" s="6">
        <f>'2019_МАКС_КС, ВМП, ДС, СМП'!E32+'2019_ВТБ_КС,ВМП,ДС,СМП'!E32</f>
        <v>242.59100000000004</v>
      </c>
      <c r="F32" s="6">
        <f>'2019_МАКС_КС, ВМП, ДС, СМП'!F32+'2019_ВТБ_КС,ВМП,ДС,СМП'!F32</f>
        <v>0</v>
      </c>
      <c r="G32" s="6">
        <f>'2019_МАКС_КС, ВМП, ДС, СМП'!G32+'2019_ВТБ_КС,ВМП,ДС,СМП'!G32</f>
        <v>2134.0500000000002</v>
      </c>
    </row>
    <row r="33" spans="1:7" ht="15.75">
      <c r="A33" s="18" t="s">
        <v>36</v>
      </c>
      <c r="B33" s="6">
        <f>'2019_МАКС_КС, ВМП, ДС, СМП'!B33+'2019_ВТБ_КС,ВМП,ДС,СМП'!B33</f>
        <v>650.25299999999993</v>
      </c>
      <c r="C33" s="6">
        <f>'2019_МАКС_КС, ВМП, ДС, СМП'!C33+'2019_ВТБ_КС,ВМП,ДС,СМП'!C33</f>
        <v>0</v>
      </c>
      <c r="D33" s="6">
        <f>'2019_МАКС_КС, ВМП, ДС, СМП'!D33+'2019_ВТБ_КС,ВМП,ДС,СМП'!D33</f>
        <v>0</v>
      </c>
      <c r="E33" s="6">
        <f>'2019_МАКС_КС, ВМП, ДС, СМП'!E33+'2019_ВТБ_КС,ВМП,ДС,СМП'!E33</f>
        <v>287.18200000000002</v>
      </c>
      <c r="F33" s="6">
        <f>'2019_МАКС_КС, ВМП, ДС, СМП'!F33+'2019_ВТБ_КС,ВМП,ДС,СМП'!F33</f>
        <v>0</v>
      </c>
      <c r="G33" s="6">
        <f>'2019_МАКС_КС, ВМП, ДС, СМП'!G33+'2019_ВТБ_КС,ВМП,ДС,СМП'!G33</f>
        <v>2126.3389999999999</v>
      </c>
    </row>
    <row r="34" spans="1:7" ht="31.5">
      <c r="A34" s="19" t="s">
        <v>37</v>
      </c>
      <c r="B34" s="6">
        <f>'2019_МАКС_КС, ВМП, ДС, СМП'!B34+'2019_ВТБ_КС,ВМП,ДС,СМП'!B34</f>
        <v>644.04</v>
      </c>
      <c r="C34" s="6">
        <f>'2019_МАКС_КС, ВМП, ДС, СМП'!C34+'2019_ВТБ_КС,ВМП,ДС,СМП'!C34</f>
        <v>0</v>
      </c>
      <c r="D34" s="6">
        <f>'2019_МАКС_КС, ВМП, ДС, СМП'!D34+'2019_ВТБ_КС,ВМП,ДС,СМП'!D34</f>
        <v>0</v>
      </c>
      <c r="E34" s="6">
        <f>'2019_МАКС_КС, ВМП, ДС, СМП'!E34+'2019_ВТБ_КС,ВМП,ДС,СМП'!E34</f>
        <v>280.14</v>
      </c>
      <c r="F34" s="6">
        <f>'2019_МАКС_КС, ВМП, ДС, СМП'!F34+'2019_ВТБ_КС,ВМП,ДС,СМП'!F34</f>
        <v>0</v>
      </c>
      <c r="G34" s="6">
        <f>'2019_МАКС_КС, ВМП, ДС, СМП'!G34+'2019_ВТБ_КС,ВМП,ДС,СМП'!G34</f>
        <v>1707.3629999999998</v>
      </c>
    </row>
    <row r="35" spans="1:7" ht="15.75">
      <c r="A35" s="20" t="s">
        <v>38</v>
      </c>
      <c r="B35" s="6">
        <f>'2019_МАКС_КС, ВМП, ДС, СМП'!B35+'2019_ВТБ_КС,ВМП,ДС,СМП'!B35</f>
        <v>211.65600000000001</v>
      </c>
      <c r="C35" s="6">
        <f>'2019_МАКС_КС, ВМП, ДС, СМП'!C35+'2019_ВТБ_КС,ВМП,ДС,СМП'!C35</f>
        <v>0</v>
      </c>
      <c r="D35" s="6">
        <f>'2019_МАКС_КС, ВМП, ДС, СМП'!D35+'2019_ВТБ_КС,ВМП,ДС,СМП'!D35</f>
        <v>0</v>
      </c>
      <c r="E35" s="6">
        <f>'2019_МАКС_КС, ВМП, ДС, СМП'!E35+'2019_ВТБ_КС,ВМП,ДС,СМП'!E35</f>
        <v>122.31600000000002</v>
      </c>
      <c r="F35" s="6">
        <f>'2019_МАКС_КС, ВМП, ДС, СМП'!F35+'2019_ВТБ_КС,ВМП,ДС,СМП'!F35</f>
        <v>0</v>
      </c>
      <c r="G35" s="6">
        <f>'2019_МАКС_КС, ВМП, ДС, СМП'!G35+'2019_ВТБ_КС,ВМП,ДС,СМП'!G35</f>
        <v>825.80400000000009</v>
      </c>
    </row>
    <row r="36" spans="1:7" s="9" customFormat="1" ht="15.75">
      <c r="A36" s="21" t="s">
        <v>39</v>
      </c>
      <c r="B36" s="8">
        <f>SUM(B22:B35)</f>
        <v>8099.7479999999987</v>
      </c>
      <c r="C36" s="8">
        <f t="shared" ref="C36:G36" si="3">SUM(C22:C35)</f>
        <v>0</v>
      </c>
      <c r="D36" s="8">
        <f t="shared" si="3"/>
        <v>201.096</v>
      </c>
      <c r="E36" s="8">
        <f t="shared" si="3"/>
        <v>7924.2060000000001</v>
      </c>
      <c r="F36" s="8">
        <f t="shared" si="3"/>
        <v>0</v>
      </c>
      <c r="G36" s="8">
        <f t="shared" si="3"/>
        <v>35953.979999999996</v>
      </c>
    </row>
    <row r="37" spans="1:7" ht="15.75">
      <c r="A37" s="10" t="s">
        <v>40</v>
      </c>
      <c r="B37" s="6">
        <f>'2019_МАКС_КС, ВМП, ДС, СМП'!B37+'2019_ВТБ_КС,ВМП,ДС,СМП'!B37</f>
        <v>600.01499999999999</v>
      </c>
      <c r="C37" s="6">
        <f>'2019_МАКС_КС, ВМП, ДС, СМП'!C37+'2019_ВТБ_КС,ВМП,ДС,СМП'!C37</f>
        <v>0</v>
      </c>
      <c r="D37" s="6">
        <f>'2019_МАКС_КС, ВМП, ДС, СМП'!D37+'2019_ВТБ_КС,ВМП,ДС,СМП'!D37</f>
        <v>0</v>
      </c>
      <c r="E37" s="6">
        <f>'2019_МАКС_КС, ВМП, ДС, СМП'!E37+'2019_ВТБ_КС,ВМП,ДС,СМП'!E37</f>
        <v>1354.8969999999999</v>
      </c>
      <c r="F37" s="6">
        <f>'2019_МАКС_КС, ВМП, ДС, СМП'!F37+'2019_ВТБ_КС,ВМП,ДС,СМП'!F37</f>
        <v>0</v>
      </c>
      <c r="G37" s="6">
        <f>'2019_МАКС_КС, ВМП, ДС, СМП'!G37+'2019_ВТБ_КС,ВМП,ДС,СМП'!G37</f>
        <v>0</v>
      </c>
    </row>
    <row r="38" spans="1:7" ht="15.75">
      <c r="A38" s="12" t="s">
        <v>41</v>
      </c>
      <c r="B38" s="6">
        <f>'2019_МАКС_КС, ВМП, ДС, СМП'!B38+'2019_ВТБ_КС,ВМП,ДС,СМП'!B38</f>
        <v>1117.0439999999999</v>
      </c>
      <c r="C38" s="6">
        <f>'2019_МАКС_КС, ВМП, ДС, СМП'!C38+'2019_ВТБ_КС,ВМП,ДС,СМП'!C38</f>
        <v>0</v>
      </c>
      <c r="D38" s="6">
        <f>'2019_МАКС_КС, ВМП, ДС, СМП'!D38+'2019_ВТБ_КС,ВМП,ДС,СМП'!D38</f>
        <v>0</v>
      </c>
      <c r="E38" s="6">
        <f>'2019_МАКС_КС, ВМП, ДС, СМП'!E38+'2019_ВТБ_КС,ВМП,ДС,СМП'!E38</f>
        <v>450.084</v>
      </c>
      <c r="F38" s="6">
        <f>'2019_МАКС_КС, ВМП, ДС, СМП'!F38+'2019_ВТБ_КС,ВМП,ДС,СМП'!F38</f>
        <v>0</v>
      </c>
      <c r="G38" s="6">
        <f>'2019_МАКС_КС, ВМП, ДС, СМП'!G38+'2019_ВТБ_КС,ВМП,ДС,СМП'!G38</f>
        <v>3059.0039999999999</v>
      </c>
    </row>
    <row r="39" spans="1:7" ht="31.5">
      <c r="A39" s="16" t="s">
        <v>42</v>
      </c>
      <c r="B39" s="6">
        <f>'2019_МАКС_КС, ВМП, ДС, СМП'!B39+'2019_ВТБ_КС,ВМП,ДС,СМП'!B39</f>
        <v>2261.991</v>
      </c>
      <c r="C39" s="6">
        <f>'2019_МАКС_КС, ВМП, ДС, СМП'!C39+'2019_ВТБ_КС,ВМП,ДС,СМП'!C39</f>
        <v>8.016</v>
      </c>
      <c r="D39" s="6">
        <f>'2019_МАКС_КС, ВМП, ДС, СМП'!D39+'2019_ВТБ_КС,ВМП,ДС,СМП'!D39</f>
        <v>0</v>
      </c>
      <c r="E39" s="6">
        <f>'2019_МАКС_КС, ВМП, ДС, СМП'!E39+'2019_ВТБ_КС,ВМП,ДС,СМП'!E39</f>
        <v>700.03199999999993</v>
      </c>
      <c r="F39" s="6">
        <f>'2019_МАКС_КС, ВМП, ДС, СМП'!F39+'2019_ВТБ_КС,ВМП,ДС,СМП'!F39</f>
        <v>0</v>
      </c>
      <c r="G39" s="6">
        <f>'2019_МАКС_КС, ВМП, ДС, СМП'!G39+'2019_ВТБ_КС,ВМП,ДС,СМП'!G39</f>
        <v>0</v>
      </c>
    </row>
    <row r="40" spans="1:7" ht="15.75">
      <c r="A40" s="22" t="s">
        <v>43</v>
      </c>
      <c r="B40" s="6">
        <f>'2019_МАКС_КС, ВМП, ДС, СМП'!B40+'2019_ВТБ_КС,ВМП,ДС,СМП'!B40</f>
        <v>1400.037</v>
      </c>
      <c r="C40" s="6">
        <f>'2019_МАКС_КС, ВМП, ДС, СМП'!C40+'2019_ВТБ_КС,ВМП,ДС,СМП'!C40</f>
        <v>0</v>
      </c>
      <c r="D40" s="6">
        <f>'2019_МАКС_КС, ВМП, ДС, СМП'!D40+'2019_ВТБ_КС,ВМП,ДС,СМП'!D40</f>
        <v>0</v>
      </c>
      <c r="E40" s="6">
        <f>'2019_МАКС_КС, ВМП, ДС, СМП'!E40+'2019_ВТБ_КС,ВМП,ДС,СМП'!E40</f>
        <v>3164.02</v>
      </c>
      <c r="F40" s="6">
        <f>'2019_МАКС_КС, ВМП, ДС, СМП'!F40+'2019_ВТБ_КС,ВМП,ДС,СМП'!F40</f>
        <v>0</v>
      </c>
      <c r="G40" s="6">
        <f>'2019_МАКС_КС, ВМП, ДС, СМП'!G40+'2019_ВТБ_КС,ВМП,ДС,СМП'!G40</f>
        <v>0</v>
      </c>
    </row>
    <row r="41" spans="1:7" s="9" customFormat="1" ht="15.75">
      <c r="A41" s="23" t="s">
        <v>44</v>
      </c>
      <c r="B41" s="8">
        <f>SUM(B37:B40)</f>
        <v>5379.0869999999995</v>
      </c>
      <c r="C41" s="8">
        <f t="shared" ref="C41:G41" si="4">SUM(C37:C40)</f>
        <v>8.016</v>
      </c>
      <c r="D41" s="8">
        <f t="shared" si="4"/>
        <v>0</v>
      </c>
      <c r="E41" s="8">
        <f t="shared" si="4"/>
        <v>5669.0329999999994</v>
      </c>
      <c r="F41" s="8">
        <f t="shared" si="4"/>
        <v>0</v>
      </c>
      <c r="G41" s="8">
        <f t="shared" si="4"/>
        <v>3059.0039999999999</v>
      </c>
    </row>
    <row r="42" spans="1:7" ht="15.75">
      <c r="A42" s="10" t="s">
        <v>45</v>
      </c>
      <c r="B42" s="6">
        <f>'2019_МАКС_КС, ВМП, ДС, СМП'!B42+'2019_ВТБ_КС,ВМП,ДС,СМП'!B42</f>
        <v>4465.1400000000012</v>
      </c>
      <c r="C42" s="6">
        <f>'2019_МАКС_КС, ВМП, ДС, СМП'!C42+'2019_ВТБ_КС,ВМП,ДС,СМП'!C42</f>
        <v>2.004</v>
      </c>
      <c r="D42" s="6">
        <f>'2019_МАКС_КС, ВМП, ДС, СМП'!D42+'2019_ВТБ_КС,ВМП,ДС,СМП'!D42</f>
        <v>0</v>
      </c>
      <c r="E42" s="6">
        <f>'2019_МАКС_КС, ВМП, ДС, СМП'!E42+'2019_ВТБ_КС,ВМП,ДС,СМП'!E42</f>
        <v>6615.0720000000001</v>
      </c>
      <c r="F42" s="6">
        <f>'2019_МАКС_КС, ВМП, ДС, СМП'!F42+'2019_ВТБ_КС,ВМП,ДС,СМП'!F42</f>
        <v>600.01199999999994</v>
      </c>
      <c r="G42" s="6">
        <f>'2019_МАКС_КС, ВМП, ДС, СМП'!G42+'2019_ВТБ_КС,ВМП,ДС,СМП'!G42</f>
        <v>0</v>
      </c>
    </row>
    <row r="43" spans="1:7" ht="31.5">
      <c r="A43" s="10" t="s">
        <v>46</v>
      </c>
      <c r="B43" s="6">
        <f>'2019_МАКС_КС, ВМП, ДС, СМП'!B43+'2019_ВТБ_КС,ВМП,ДС,СМП'!B43</f>
        <v>1927.521</v>
      </c>
      <c r="C43" s="6">
        <f>'2019_МАКС_КС, ВМП, ДС, СМП'!C43+'2019_ВТБ_КС,ВМП,ДС,СМП'!C43</f>
        <v>0</v>
      </c>
      <c r="D43" s="6">
        <f>'2019_МАКС_КС, ВМП, ДС, СМП'!D43+'2019_ВТБ_КС,ВМП,ДС,СМП'!D43</f>
        <v>0</v>
      </c>
      <c r="E43" s="6">
        <f>'2019_МАКС_КС, ВМП, ДС, СМП'!E43+'2019_ВТБ_КС,ВМП,ДС,СМП'!E43</f>
        <v>900.00800000000004</v>
      </c>
      <c r="F43" s="6">
        <f>'2019_МАКС_КС, ВМП, ДС, СМП'!F43+'2019_ВТБ_КС,ВМП,ДС,СМП'!F43</f>
        <v>0</v>
      </c>
      <c r="G43" s="6">
        <f>'2019_МАКС_КС, ВМП, ДС, СМП'!G43+'2019_ВТБ_КС,ВМП,ДС,СМП'!G43</f>
        <v>0</v>
      </c>
    </row>
    <row r="44" spans="1:7" ht="15.75">
      <c r="A44" s="15" t="s">
        <v>47</v>
      </c>
      <c r="B44" s="6">
        <f>'2019_МАКС_КС, ВМП, ДС, СМП'!B44+'2019_ВТБ_КС,ВМП,ДС,СМП'!B44</f>
        <v>2028.0409999999997</v>
      </c>
      <c r="C44" s="6">
        <f>'2019_МАКС_КС, ВМП, ДС, СМП'!C44+'2019_ВТБ_КС,ВМП,ДС,СМП'!C44</f>
        <v>0</v>
      </c>
      <c r="D44" s="6">
        <f>'2019_МАКС_КС, ВМП, ДС, СМП'!D44+'2019_ВТБ_КС,ВМП,ДС,СМП'!D44</f>
        <v>0</v>
      </c>
      <c r="E44" s="6">
        <f>'2019_МАКС_КС, ВМП, ДС, СМП'!E44+'2019_ВТБ_КС,ВМП,ДС,СМП'!E44</f>
        <v>422.02499999999998</v>
      </c>
      <c r="F44" s="6">
        <f>'2019_МАКС_КС, ВМП, ДС, СМП'!F44+'2019_ВТБ_КС,ВМП,ДС,СМП'!F44</f>
        <v>0</v>
      </c>
      <c r="G44" s="6">
        <f>'2019_МАКС_КС, ВМП, ДС, СМП'!G44+'2019_ВТБ_КС,ВМП,ДС,СМП'!G44</f>
        <v>4057.2579999999998</v>
      </c>
    </row>
    <row r="45" spans="1:7" ht="15.75">
      <c r="A45" s="15" t="s">
        <v>48</v>
      </c>
      <c r="B45" s="6">
        <f>'2019_МАКС_КС, ВМП, ДС, СМП'!B45+'2019_ВТБ_КС,ВМП,ДС,СМП'!B45</f>
        <v>875.31000000000006</v>
      </c>
      <c r="C45" s="6">
        <f>'2019_МАКС_КС, ВМП, ДС, СМП'!C45+'2019_ВТБ_КС,ВМП,ДС,СМП'!C45</f>
        <v>0</v>
      </c>
      <c r="D45" s="6">
        <f>'2019_МАКС_КС, ВМП, ДС, СМП'!D45+'2019_ВТБ_КС,ВМП,ДС,СМП'!D45</f>
        <v>0</v>
      </c>
      <c r="E45" s="6">
        <f>'2019_МАКС_КС, ВМП, ДС, СМП'!E45+'2019_ВТБ_КС,ВМП,ДС,СМП'!E45</f>
        <v>223.875</v>
      </c>
      <c r="F45" s="6">
        <f>'2019_МАКС_КС, ВМП, ДС, СМП'!F45+'2019_ВТБ_КС,ВМП,ДС,СМП'!F45</f>
        <v>0</v>
      </c>
      <c r="G45" s="6">
        <f>'2019_МАКС_КС, ВМП, ДС, СМП'!G45+'2019_ВТБ_КС,ВМП,ДС,СМП'!G45</f>
        <v>1845.5350000000001</v>
      </c>
    </row>
    <row r="46" spans="1:7" ht="15.75">
      <c r="A46" s="15" t="s">
        <v>49</v>
      </c>
      <c r="B46" s="6">
        <f>'2019_МАКС_КС, ВМП, ДС, СМП'!B46+'2019_ВТБ_КС,ВМП,ДС,СМП'!B46</f>
        <v>6004.2189999999991</v>
      </c>
      <c r="C46" s="6">
        <f>'2019_МАКС_КС, ВМП, ДС, СМП'!C46+'2019_ВТБ_КС,ВМП,ДС,СМП'!C46</f>
        <v>0</v>
      </c>
      <c r="D46" s="6">
        <f>'2019_МАКС_КС, ВМП, ДС, СМП'!D46+'2019_ВТБ_КС,ВМП,ДС,СМП'!D46</f>
        <v>0</v>
      </c>
      <c r="E46" s="6">
        <f>'2019_МАКС_КС, ВМП, ДС, СМП'!E46+'2019_ВТБ_КС,ВМП,ДС,СМП'!E46</f>
        <v>2190.0299999999997</v>
      </c>
      <c r="F46" s="6">
        <f>'2019_МАКС_КС, ВМП, ДС, СМП'!F46+'2019_ВТБ_КС,ВМП,ДС,СМП'!F46</f>
        <v>0</v>
      </c>
      <c r="G46" s="6">
        <f>'2019_МАКС_КС, ВМП, ДС, СМП'!G46+'2019_ВТБ_КС,ВМП,ДС,СМП'!G46</f>
        <v>16443</v>
      </c>
    </row>
    <row r="47" spans="1:7" ht="15.75">
      <c r="A47" s="15" t="s">
        <v>50</v>
      </c>
      <c r="B47" s="6">
        <f>'2019_МАКС_КС, ВМП, ДС, СМП'!B47+'2019_ВТБ_КС,ВМП,ДС,СМП'!B47</f>
        <v>3689.0640000000003</v>
      </c>
      <c r="C47" s="6">
        <f>'2019_МАКС_КС, ВМП, ДС, СМП'!C47+'2019_ВТБ_КС,ВМП,ДС,СМП'!C47</f>
        <v>0</v>
      </c>
      <c r="D47" s="6">
        <f>'2019_МАКС_КС, ВМП, ДС, СМП'!D47+'2019_ВТБ_КС,ВМП,ДС,СМП'!D47</f>
        <v>0</v>
      </c>
      <c r="E47" s="6">
        <f>'2019_МАКС_КС, ВМП, ДС, СМП'!E47+'2019_ВТБ_КС,ВМП,ДС,СМП'!E47</f>
        <v>1245.8429999999998</v>
      </c>
      <c r="F47" s="6">
        <f>'2019_МАКС_КС, ВМП, ДС, СМП'!F47+'2019_ВТБ_КС,ВМП,ДС,СМП'!F47</f>
        <v>0</v>
      </c>
      <c r="G47" s="6">
        <f>'2019_МАКС_КС, ВМП, ДС, СМП'!G47+'2019_ВТБ_КС,ВМП,ДС,СМП'!G47</f>
        <v>9897.357</v>
      </c>
    </row>
    <row r="48" spans="1:7" ht="15.75">
      <c r="A48" s="15" t="s">
        <v>51</v>
      </c>
      <c r="B48" s="6">
        <f>'2019_МАКС_КС, ВМП, ДС, СМП'!B48+'2019_ВТБ_КС,ВМП,ДС,СМП'!B48</f>
        <v>5672.7359999999999</v>
      </c>
      <c r="C48" s="6">
        <f>'2019_МАКС_КС, ВМП, ДС, СМП'!C48+'2019_ВТБ_КС,ВМП,ДС,СМП'!C48</f>
        <v>0</v>
      </c>
      <c r="D48" s="6">
        <f>'2019_МАКС_КС, ВМП, ДС, СМП'!D48+'2019_ВТБ_КС,ВМП,ДС,СМП'!D48</f>
        <v>0</v>
      </c>
      <c r="E48" s="6">
        <f>'2019_МАКС_КС, ВМП, ДС, СМП'!E48+'2019_ВТБ_КС,ВМП,ДС,СМП'!E48</f>
        <v>1675.0770000000002</v>
      </c>
      <c r="F48" s="6">
        <f>'2019_МАКС_КС, ВМП, ДС, СМП'!F48+'2019_ВТБ_КС,ВМП,ДС,СМП'!F48</f>
        <v>0</v>
      </c>
      <c r="G48" s="6">
        <f>'2019_МАКС_КС, ВМП, ДС, СМП'!G48+'2019_ВТБ_КС,ВМП,ДС,СМП'!G48</f>
        <v>17400</v>
      </c>
    </row>
    <row r="49" spans="1:7" ht="31.5">
      <c r="A49" s="24" t="s">
        <v>52</v>
      </c>
      <c r="B49" s="6">
        <f>'2019_МАКС_КС, ВМП, ДС, СМП'!B49+'2019_ВТБ_КС,ВМП,ДС,СМП'!B49</f>
        <v>15558.36</v>
      </c>
      <c r="C49" s="6">
        <f>'2019_МАКС_КС, ВМП, ДС, СМП'!C49+'2019_ВТБ_КС,ВМП,ДС,СМП'!C49</f>
        <v>17.896000000000001</v>
      </c>
      <c r="D49" s="6">
        <f>'2019_МАКС_КС, ВМП, ДС, СМП'!D49+'2019_ВТБ_КС,ВМП,ДС,СМП'!D49</f>
        <v>0</v>
      </c>
      <c r="E49" s="6">
        <f>'2019_МАКС_КС, ВМП, ДС, СМП'!E49+'2019_ВТБ_КС,ВМП,ДС,СМП'!E49</f>
        <v>2480.0519999999997</v>
      </c>
      <c r="F49" s="6">
        <f>'2019_МАКС_КС, ВМП, ДС, СМП'!F49+'2019_ВТБ_КС,ВМП,ДС,СМП'!F49</f>
        <v>0</v>
      </c>
      <c r="G49" s="6">
        <f>'2019_МАКС_КС, ВМП, ДС, СМП'!G49+'2019_ВТБ_КС,ВМП,ДС,СМП'!G49</f>
        <v>27588</v>
      </c>
    </row>
    <row r="50" spans="1:7" ht="15.75">
      <c r="A50" s="10" t="s">
        <v>53</v>
      </c>
      <c r="B50" s="6">
        <f>'2019_МАКС_КС, ВМП, ДС, СМП'!B50+'2019_ВТБ_КС,ВМП,ДС,СМП'!B50</f>
        <v>7260.0209999999988</v>
      </c>
      <c r="C50" s="6">
        <f>'2019_МАКС_КС, ВМП, ДС, СМП'!C50+'2019_ВТБ_КС,ВМП,ДС,СМП'!C50</f>
        <v>0</v>
      </c>
      <c r="D50" s="6">
        <f>'2019_МАКС_КС, ВМП, ДС, СМП'!D50+'2019_ВТБ_КС,ВМП,ДС,СМП'!D50</f>
        <v>0</v>
      </c>
      <c r="E50" s="6">
        <f>'2019_МАКС_КС, ВМП, ДС, СМП'!E50+'2019_ВТБ_КС,ВМП,ДС,СМП'!E50</f>
        <v>99.996000000000009</v>
      </c>
      <c r="F50" s="6">
        <f>'2019_МАКС_КС, ВМП, ДС, СМП'!F50+'2019_ВТБ_КС,ВМП,ДС,СМП'!F50</f>
        <v>0</v>
      </c>
      <c r="G50" s="6">
        <f>'2019_МАКС_КС, ВМП, ДС, СМП'!G50+'2019_ВТБ_КС,ВМП,ДС,СМП'!G50</f>
        <v>0</v>
      </c>
    </row>
    <row r="51" spans="1:7" ht="15.75">
      <c r="A51" s="24" t="s">
        <v>54</v>
      </c>
      <c r="B51" s="6">
        <f>'2019_МАКС_КС, ВМП, ДС, СМП'!B51+'2019_ВТБ_КС,ВМП,ДС,СМП'!B51</f>
        <v>99.995999999999995</v>
      </c>
      <c r="C51" s="6">
        <f>'2019_МАКС_КС, ВМП, ДС, СМП'!C51+'2019_ВТБ_КС,ВМП,ДС,СМП'!C51</f>
        <v>0</v>
      </c>
      <c r="D51" s="6">
        <f>'2019_МАКС_КС, ВМП, ДС, СМП'!D51+'2019_ВТБ_КС,ВМП,ДС,СМП'!D51</f>
        <v>0</v>
      </c>
      <c r="E51" s="6">
        <f>'2019_МАКС_КС, ВМП, ДС, СМП'!E51+'2019_ВТБ_КС,ВМП,ДС,СМП'!E51</f>
        <v>50.003999999999998</v>
      </c>
      <c r="F51" s="6">
        <f>'2019_МАКС_КС, ВМП, ДС, СМП'!F51+'2019_ВТБ_КС,ВМП,ДС,СМП'!F51</f>
        <v>0</v>
      </c>
      <c r="G51" s="6">
        <f>'2019_МАКС_КС, ВМП, ДС, СМП'!G51+'2019_ВТБ_КС,ВМП,ДС,СМП'!G51</f>
        <v>0</v>
      </c>
    </row>
    <row r="52" spans="1:7" ht="31.5">
      <c r="A52" s="24" t="s">
        <v>55</v>
      </c>
      <c r="B52" s="6">
        <f>'2019_МАКС_КС, ВМП, ДС, СМП'!B52+'2019_ВТБ_КС,ВМП,ДС,СМП'!B52</f>
        <v>3100.0680000000002</v>
      </c>
      <c r="C52" s="6">
        <f>'2019_МАКС_КС, ВМП, ДС, СМП'!C52+'2019_ВТБ_КС,ВМП,ДС,СМП'!C52</f>
        <v>0</v>
      </c>
      <c r="D52" s="6">
        <f>'2019_МАКС_КС, ВМП, ДС, СМП'!D52+'2019_ВТБ_КС,ВМП,ДС,СМП'!D52</f>
        <v>0</v>
      </c>
      <c r="E52" s="6">
        <f>'2019_МАКС_КС, ВМП, ДС, СМП'!E52+'2019_ВТБ_КС,ВМП,ДС,СМП'!E52</f>
        <v>180</v>
      </c>
      <c r="F52" s="6">
        <f>'2019_МАКС_КС, ВМП, ДС, СМП'!F52+'2019_ВТБ_КС,ВМП,ДС,СМП'!F52</f>
        <v>0</v>
      </c>
      <c r="G52" s="6">
        <f>'2019_МАКС_КС, ВМП, ДС, СМП'!G52+'2019_ВТБ_КС,ВМП,ДС,СМП'!G52</f>
        <v>0</v>
      </c>
    </row>
    <row r="53" spans="1:7" ht="15.75">
      <c r="A53" s="10" t="s">
        <v>56</v>
      </c>
      <c r="B53" s="6">
        <f>'2019_МАКС_КС, ВМП, ДС, СМП'!B53+'2019_ВТБ_КС,ВМП,ДС,СМП'!B53</f>
        <v>0</v>
      </c>
      <c r="C53" s="6">
        <f>'2019_МАКС_КС, ВМП, ДС, СМП'!C53+'2019_ВТБ_КС,ВМП,ДС,СМП'!C53</f>
        <v>0</v>
      </c>
      <c r="D53" s="6">
        <f>'2019_МАКС_КС, ВМП, ДС, СМП'!D53+'2019_ВТБ_КС,ВМП,ДС,СМП'!D53</f>
        <v>0</v>
      </c>
      <c r="E53" s="6">
        <f>'2019_МАКС_КС, ВМП, ДС, СМП'!E53+'2019_ВТБ_КС,ВМП,ДС,СМП'!E53</f>
        <v>5.0039999999999996</v>
      </c>
      <c r="F53" s="6">
        <f>'2019_МАКС_КС, ВМП, ДС, СМП'!F53+'2019_ВТБ_КС,ВМП,ДС,СМП'!F53</f>
        <v>0</v>
      </c>
      <c r="G53" s="6">
        <f>'2019_МАКС_КС, ВМП, ДС, СМП'!G53+'2019_ВТБ_КС,ВМП,ДС,СМП'!G53</f>
        <v>0</v>
      </c>
    </row>
    <row r="54" spans="1:7" ht="15.75">
      <c r="A54" s="10" t="s">
        <v>57</v>
      </c>
      <c r="B54" s="6">
        <f>'2019_МАКС_КС, ВМП, ДС, СМП'!B54+'2019_ВТБ_КС,ВМП,ДС,СМП'!B54</f>
        <v>0</v>
      </c>
      <c r="C54" s="6">
        <f>'2019_МАКС_КС, ВМП, ДС, СМП'!C54+'2019_ВТБ_КС,ВМП,ДС,СМП'!C54</f>
        <v>0</v>
      </c>
      <c r="D54" s="6">
        <f>'2019_МАКС_КС, ВМП, ДС, СМП'!D54+'2019_ВТБ_КС,ВМП,ДС,СМП'!D54</f>
        <v>0</v>
      </c>
      <c r="E54" s="6">
        <f>'2019_МАКС_КС, ВМП, ДС, СМП'!E54+'2019_ВТБ_КС,ВМП,ДС,СМП'!E54</f>
        <v>150</v>
      </c>
      <c r="F54" s="6">
        <f>'2019_МАКС_КС, ВМП, ДС, СМП'!F54+'2019_ВТБ_КС,ВМП,ДС,СМП'!F54</f>
        <v>0</v>
      </c>
      <c r="G54" s="6">
        <f>'2019_МАКС_КС, ВМП, ДС, СМП'!G54+'2019_ВТБ_КС,ВМП,ДС,СМП'!G54</f>
        <v>0</v>
      </c>
    </row>
    <row r="55" spans="1:7" ht="15.75">
      <c r="A55" s="5" t="s">
        <v>58</v>
      </c>
      <c r="B55" s="6">
        <f>'2019_МАКС_КС, ВМП, ДС, СМП'!B55+'2019_ВТБ_КС,ВМП,ДС,СМП'!B55</f>
        <v>0</v>
      </c>
      <c r="C55" s="6">
        <f>'2019_МАКС_КС, ВМП, ДС, СМП'!C55+'2019_ВТБ_КС,ВМП,ДС,СМП'!C55</f>
        <v>0</v>
      </c>
      <c r="D55" s="6">
        <f>'2019_МАКС_КС, ВМП, ДС, СМП'!D55+'2019_ВТБ_КС,ВМП,ДС,СМП'!D55</f>
        <v>0</v>
      </c>
      <c r="E55" s="6">
        <f>'2019_МАКС_КС, ВМП, ДС, СМП'!E55+'2019_ВТБ_КС,ВМП,ДС,СМП'!E55</f>
        <v>0.996</v>
      </c>
      <c r="F55" s="6">
        <f>'2019_МАКС_КС, ВМП, ДС, СМП'!F55+'2019_ВТБ_КС,ВМП,ДС,СМП'!F55</f>
        <v>0</v>
      </c>
      <c r="G55" s="6">
        <f>'2019_МАКС_КС, ВМП, ДС, СМП'!G55+'2019_ВТБ_КС,ВМП,ДС,СМП'!G55</f>
        <v>0</v>
      </c>
    </row>
    <row r="56" spans="1:7" ht="31.5">
      <c r="A56" s="25" t="s">
        <v>59</v>
      </c>
      <c r="B56" s="6">
        <f>'2019_МАКС_КС, ВМП, ДС, СМП'!B56+'2019_ВТБ_КС,ВМП,ДС,СМП'!B56</f>
        <v>4497.5310000000009</v>
      </c>
      <c r="C56" s="6">
        <f>'2019_МАКС_КС, ВМП, ДС, СМП'!C56+'2019_ВТБ_КС,ВМП,ДС,СМП'!C56</f>
        <v>0</v>
      </c>
      <c r="D56" s="6">
        <f>'2019_МАКС_КС, ВМП, ДС, СМП'!D56+'2019_ВТБ_КС,ВМП,ДС,СМП'!D56</f>
        <v>0</v>
      </c>
      <c r="E56" s="6">
        <f>'2019_МАКС_КС, ВМП, ДС, СМП'!E56+'2019_ВТБ_КС,ВМП,ДС,СМП'!E56</f>
        <v>2100.0160000000001</v>
      </c>
      <c r="F56" s="6">
        <f>'2019_МАКС_КС, ВМП, ДС, СМП'!F56+'2019_ВТБ_КС,ВМП,ДС,СМП'!F56</f>
        <v>0</v>
      </c>
      <c r="G56" s="6">
        <f>'2019_МАКС_КС, ВМП, ДС, СМП'!G56+'2019_ВТБ_КС,ВМП,ДС,СМП'!G56</f>
        <v>0</v>
      </c>
    </row>
    <row r="57" spans="1:7" ht="15.75">
      <c r="A57" s="26" t="s">
        <v>60</v>
      </c>
      <c r="B57" s="6">
        <f>'2019_МАКС_КС, ВМП, ДС, СМП'!B57+'2019_ВТБ_КС,ВМП,ДС,СМП'!B57</f>
        <v>1888.83</v>
      </c>
      <c r="C57" s="6">
        <f>'2019_МАКС_КС, ВМП, ДС, СМП'!C57+'2019_ВТБ_КС,ВМП,ДС,СМП'!C57</f>
        <v>0</v>
      </c>
      <c r="D57" s="6">
        <f>'2019_МАКС_КС, ВМП, ДС, СМП'!D57+'2019_ВТБ_КС,ВМП,ДС,СМП'!D57</f>
        <v>0</v>
      </c>
      <c r="E57" s="6">
        <f>'2019_МАКС_КС, ВМП, ДС, СМП'!E57+'2019_ВТБ_КС,ВМП,ДС,СМП'!E57</f>
        <v>483.10500000000002</v>
      </c>
      <c r="F57" s="6">
        <f>'2019_МАКС_КС, ВМП, ДС, СМП'!F57+'2019_ВТБ_КС,ВМП,ДС,СМП'!F57</f>
        <v>0</v>
      </c>
      <c r="G57" s="6">
        <f>'2019_МАКС_КС, ВМП, ДС, СМП'!G57+'2019_ВТБ_КС,ВМП,ДС,СМП'!G57</f>
        <v>3982.4690000000001</v>
      </c>
    </row>
    <row r="58" spans="1:7" ht="15.75">
      <c r="A58" s="27" t="s">
        <v>61</v>
      </c>
      <c r="B58" s="6">
        <f>'2019_МАКС_КС, ВМП, ДС, СМП'!B58+'2019_ВТБ_КС,ВМП,ДС,СМП'!B58</f>
        <v>3820.261</v>
      </c>
      <c r="C58" s="6">
        <f>'2019_МАКС_КС, ВМП, ДС, СМП'!C58+'2019_ВТБ_КС,ВМП,ДС,СМП'!C58</f>
        <v>0</v>
      </c>
      <c r="D58" s="6">
        <f>'2019_МАКС_КС, ВМП, ДС, СМП'!D58+'2019_ВТБ_КС,ВМП,ДС,СМП'!D58</f>
        <v>0</v>
      </c>
      <c r="E58" s="6">
        <f>'2019_МАКС_КС, ВМП, ДС, СМП'!E58+'2019_ВТБ_КС,ВМП,ДС,СМП'!E58</f>
        <v>794.97899999999993</v>
      </c>
      <c r="F58" s="6">
        <f>'2019_МАКС_КС, ВМП, ДС, СМП'!F58+'2019_ВТБ_КС,ВМП,ДС,СМП'!F58</f>
        <v>0</v>
      </c>
      <c r="G58" s="6">
        <f>'2019_МАКС_КС, ВМП, ДС, СМП'!G58+'2019_ВТБ_КС,ВМП,ДС,СМП'!G58</f>
        <v>7642.7419999999993</v>
      </c>
    </row>
    <row r="59" spans="1:7" ht="31.5">
      <c r="A59" s="28" t="s">
        <v>62</v>
      </c>
      <c r="B59" s="6">
        <f>'2019_МАКС_КС, ВМП, ДС, СМП'!B59+'2019_ВТБ_КС,ВМП,ДС,СМП'!B59</f>
        <v>1283.1839999999995</v>
      </c>
      <c r="C59" s="6">
        <f>'2019_МАКС_КС, ВМП, ДС, СМП'!C59+'2019_ВТБ_КС,ВМП,ДС,СМП'!C59</f>
        <v>0</v>
      </c>
      <c r="D59" s="6">
        <f>'2019_МАКС_КС, ВМП, ДС, СМП'!D59+'2019_ВТБ_КС,ВМП,ДС,СМП'!D59</f>
        <v>0</v>
      </c>
      <c r="E59" s="6">
        <f>'2019_МАКС_КС, ВМП, ДС, СМП'!E59+'2019_ВТБ_КС,ВМП,ДС,СМП'!E59</f>
        <v>432.18600000000004</v>
      </c>
      <c r="F59" s="6">
        <f>'2019_МАКС_КС, ВМП, ДС, СМП'!F59+'2019_ВТБ_КС,ВМП,ДС,СМП'!F59</f>
        <v>0</v>
      </c>
      <c r="G59" s="6">
        <f>'2019_МАКС_КС, ВМП, ДС, СМП'!G59+'2019_ВТБ_КС,ВМП,ДС,СМП'!G59</f>
        <v>3442.6499999999996</v>
      </c>
    </row>
    <row r="60" spans="1:7" s="9" customFormat="1" ht="15.75">
      <c r="A60" s="11" t="s">
        <v>63</v>
      </c>
      <c r="B60" s="8">
        <f>SUM(B42:B59)</f>
        <v>62170.282000000007</v>
      </c>
      <c r="C60" s="8">
        <f t="shared" ref="C60:G60" si="5">SUM(C42:C59)</f>
        <v>19.900000000000002</v>
      </c>
      <c r="D60" s="8">
        <f t="shared" si="5"/>
        <v>0</v>
      </c>
      <c r="E60" s="8">
        <f t="shared" si="5"/>
        <v>20048.268</v>
      </c>
      <c r="F60" s="8">
        <f t="shared" si="5"/>
        <v>600.01199999999994</v>
      </c>
      <c r="G60" s="8">
        <f t="shared" si="5"/>
        <v>92299.010999999984</v>
      </c>
    </row>
    <row r="61" spans="1:7" ht="15.75">
      <c r="A61" s="24" t="s">
        <v>64</v>
      </c>
      <c r="B61" s="6">
        <f>'2019_МАКС_КС, ВМП, ДС, СМП'!B61+'2019_ВТБ_КС,ВМП,ДС,СМП'!B61</f>
        <v>100.032</v>
      </c>
      <c r="C61" s="6">
        <f>'2019_МАКС_КС, ВМП, ДС, СМП'!C61+'2019_ВТБ_КС,ВМП,ДС,СМП'!C61</f>
        <v>0</v>
      </c>
      <c r="D61" s="6">
        <f>'2019_МАКС_КС, ВМП, ДС, СМП'!D61+'2019_ВТБ_КС,ВМП,ДС,СМП'!D61</f>
        <v>0</v>
      </c>
      <c r="E61" s="6">
        <f>'2019_МАКС_КС, ВМП, ДС, СМП'!E61+'2019_ВТБ_КС,ВМП,ДС,СМП'!E61</f>
        <v>100.008</v>
      </c>
      <c r="F61" s="6">
        <f>'2019_МАКС_КС, ВМП, ДС, СМП'!F61+'2019_ВТБ_КС,ВМП,ДС,СМП'!F61</f>
        <v>0</v>
      </c>
      <c r="G61" s="6">
        <f>'2019_МАКС_КС, ВМП, ДС, СМП'!G61+'2019_ВТБ_КС,ВМП,ДС,СМП'!G61</f>
        <v>0</v>
      </c>
    </row>
    <row r="62" spans="1:7" ht="15.75">
      <c r="A62" s="24" t="s">
        <v>65</v>
      </c>
      <c r="B62" s="6">
        <f>'2019_МАКС_КС, ВМП, ДС, СМП'!B62+'2019_ВТБ_КС,ВМП,ДС,СМП'!B62</f>
        <v>0</v>
      </c>
      <c r="C62" s="6">
        <f>'2019_МАКС_КС, ВМП, ДС, СМП'!C62+'2019_ВТБ_КС,ВМП,ДС,СМП'!C62</f>
        <v>0</v>
      </c>
      <c r="D62" s="6">
        <f>'2019_МАКС_КС, ВМП, ДС, СМП'!D62+'2019_ВТБ_КС,ВМП,ДС,СМП'!D62</f>
        <v>0</v>
      </c>
      <c r="E62" s="6">
        <f>'2019_МАКС_КС, ВМП, ДС, СМП'!E62+'2019_ВТБ_КС,ВМП,ДС,СМП'!E62</f>
        <v>130.03200000000001</v>
      </c>
      <c r="F62" s="6">
        <f>'2019_МАКС_КС, ВМП, ДС, СМП'!F62+'2019_ВТБ_КС,ВМП,ДС,СМП'!F62</f>
        <v>0</v>
      </c>
      <c r="G62" s="6">
        <f>'2019_МАКС_КС, ВМП, ДС, СМП'!G62+'2019_ВТБ_КС,ВМП,ДС,СМП'!G62</f>
        <v>0</v>
      </c>
    </row>
    <row r="63" spans="1:7" ht="15.75">
      <c r="A63" s="24" t="s">
        <v>66</v>
      </c>
      <c r="B63" s="6">
        <f>'2019_МАКС_КС, ВМП, ДС, СМП'!B63+'2019_ВТБ_КС,ВМП,ДС,СМП'!B63</f>
        <v>0</v>
      </c>
      <c r="C63" s="6">
        <f>'2019_МАКС_КС, ВМП, ДС, СМП'!C63+'2019_ВТБ_КС,ВМП,ДС,СМП'!C63</f>
        <v>0</v>
      </c>
      <c r="D63" s="6">
        <f>'2019_МАКС_КС, ВМП, ДС, СМП'!D63+'2019_ВТБ_КС,ВМП,ДС,СМП'!D63</f>
        <v>0</v>
      </c>
      <c r="E63" s="6">
        <f>'2019_МАКС_КС, ВМП, ДС, СМП'!E63+'2019_ВТБ_КС,ВМП,ДС,СМП'!E63</f>
        <v>0</v>
      </c>
      <c r="F63" s="6">
        <f>'2019_МАКС_КС, ВМП, ДС, СМП'!F63+'2019_ВТБ_КС,ВМП,ДС,СМП'!F63</f>
        <v>0</v>
      </c>
      <c r="G63" s="6">
        <f>'2019_МАКС_КС, ВМП, ДС, СМП'!G63+'2019_ВТБ_КС,ВМП,ДС,СМП'!G63</f>
        <v>0</v>
      </c>
    </row>
    <row r="64" spans="1:7" ht="15.75">
      <c r="A64" s="24" t="s">
        <v>67</v>
      </c>
      <c r="B64" s="6">
        <f>'2019_МАКС_КС, ВМП, ДС, СМП'!B64+'2019_ВТБ_КС,ВМП,ДС,СМП'!B64</f>
        <v>0</v>
      </c>
      <c r="C64" s="6">
        <f>'2019_МАКС_КС, ВМП, ДС, СМП'!C64+'2019_ВТБ_КС,ВМП,ДС,СМП'!C64</f>
        <v>0</v>
      </c>
      <c r="D64" s="6">
        <f>'2019_МАКС_КС, ВМП, ДС, СМП'!D64+'2019_ВТБ_КС,ВМП,ДС,СМП'!D64</f>
        <v>0</v>
      </c>
      <c r="E64" s="6">
        <f>'2019_МАКС_КС, ВМП, ДС, СМП'!E64+'2019_ВТБ_КС,ВМП,ДС,СМП'!E64</f>
        <v>500.02800000000008</v>
      </c>
      <c r="F64" s="6">
        <f>'2019_МАКС_КС, ВМП, ДС, СМП'!F64+'2019_ВТБ_КС,ВМП,ДС,СМП'!F64</f>
        <v>0</v>
      </c>
      <c r="G64" s="6">
        <f>'2019_МАКС_КС, ВМП, ДС, СМП'!G64+'2019_ВТБ_КС,ВМП,ДС,СМП'!G64</f>
        <v>0</v>
      </c>
    </row>
    <row r="65" spans="1:7" ht="31.5">
      <c r="A65" s="10" t="s">
        <v>68</v>
      </c>
      <c r="B65" s="6">
        <f>'2019_МАКС_КС, ВМП, ДС, СМП'!B65+'2019_ВТБ_КС,ВМП,ДС,СМП'!B65</f>
        <v>0</v>
      </c>
      <c r="C65" s="6">
        <f>'2019_МАКС_КС, ВМП, ДС, СМП'!C65+'2019_ВТБ_КС,ВМП,ДС,СМП'!C65</f>
        <v>0</v>
      </c>
      <c r="D65" s="6">
        <f>'2019_МАКС_КС, ВМП, ДС, СМП'!D65+'2019_ВТБ_КС,ВМП,ДС,СМП'!D65</f>
        <v>0</v>
      </c>
      <c r="E65" s="6">
        <f>'2019_МАКС_КС, ВМП, ДС, СМП'!E65+'2019_ВТБ_КС,ВМП,ДС,СМП'!E65</f>
        <v>0</v>
      </c>
      <c r="F65" s="6">
        <f>'2019_МАКС_КС, ВМП, ДС, СМП'!F65+'2019_ВТБ_КС,ВМП,ДС,СМП'!F65</f>
        <v>0</v>
      </c>
      <c r="G65" s="6">
        <f>'2019_МАКС_КС, ВМП, ДС, СМП'!G65+'2019_ВТБ_КС,ВМП,ДС,СМП'!G65</f>
        <v>109375.00807</v>
      </c>
    </row>
    <row r="66" spans="1:7" ht="15.75">
      <c r="A66" s="29" t="s">
        <v>69</v>
      </c>
      <c r="B66" s="6">
        <f>'2019_МАКС_КС, ВМП, ДС, СМП'!B66+'2019_ВТБ_КС,ВМП,ДС,СМП'!B66</f>
        <v>0</v>
      </c>
      <c r="C66" s="6">
        <f>'2019_МАКС_КС, ВМП, ДС, СМП'!C66+'2019_ВТБ_КС,ВМП,ДС,СМП'!C66</f>
        <v>0</v>
      </c>
      <c r="D66" s="6">
        <f>'2019_МАКС_КС, ВМП, ДС, СМП'!D66+'2019_ВТБ_КС,ВМП,ДС,СМП'!D66</f>
        <v>0</v>
      </c>
      <c r="E66" s="6">
        <f>'2019_МАКС_КС, ВМП, ДС, СМП'!E66+'2019_ВТБ_КС,ВМП,ДС,СМП'!E66</f>
        <v>0</v>
      </c>
      <c r="F66" s="6">
        <f>'2019_МАКС_КС, ВМП, ДС, СМП'!F66+'2019_ВТБ_КС,ВМП,ДС,СМП'!F66</f>
        <v>0</v>
      </c>
      <c r="G66" s="6">
        <f>'2019_МАКС_КС, ВМП, ДС, СМП'!G66+'2019_ВТБ_КС,ВМП,ДС,СМП'!G66</f>
        <v>3350.00407</v>
      </c>
    </row>
    <row r="67" spans="1:7" ht="15.75">
      <c r="A67" s="30" t="s">
        <v>70</v>
      </c>
      <c r="B67" s="6">
        <f>'2019_МАКС_КС, ВМП, ДС, СМП'!B67+'2019_ВТБ_КС,ВМП,ДС,СМП'!B67</f>
        <v>0</v>
      </c>
      <c r="C67" s="6">
        <f>'2019_МАКС_КС, ВМП, ДС, СМП'!C67+'2019_ВТБ_КС,ВМП,ДС,СМП'!C67</f>
        <v>0</v>
      </c>
      <c r="D67" s="6">
        <f>'2019_МАКС_КС, ВМП, ДС, СМП'!D67+'2019_ВТБ_КС,ВМП,ДС,СМП'!D67</f>
        <v>0</v>
      </c>
      <c r="E67" s="6">
        <f>'2019_МАКС_КС, ВМП, ДС, СМП'!E67+'2019_ВТБ_КС,ВМП,ДС,СМП'!E67</f>
        <v>34.992000000000004</v>
      </c>
      <c r="F67" s="6">
        <f>'2019_МАКС_КС, ВМП, ДС, СМП'!F67+'2019_ВТБ_КС,ВМП,ДС,СМП'!F67</f>
        <v>0</v>
      </c>
      <c r="G67" s="6">
        <f>'2019_МАКС_КС, ВМП, ДС, СМП'!G67+'2019_ВТБ_КС,ВМП,ДС,СМП'!G67</f>
        <v>0</v>
      </c>
    </row>
    <row r="68" spans="1:7" ht="15.75">
      <c r="A68" s="10" t="s">
        <v>71</v>
      </c>
      <c r="B68" s="6">
        <f>'2019_МАКС_КС, ВМП, ДС, СМП'!B68+'2019_ВТБ_КС,ВМП,ДС,СМП'!B68</f>
        <v>20.003999999999998</v>
      </c>
      <c r="C68" s="6">
        <f>'2019_МАКС_КС, ВМП, ДС, СМП'!C68+'2019_ВТБ_КС,ВМП,ДС,СМП'!C68</f>
        <v>0</v>
      </c>
      <c r="D68" s="6">
        <f>'2019_МАКС_КС, ВМП, ДС, СМП'!D68+'2019_ВТБ_КС,ВМП,ДС,СМП'!D68</f>
        <v>0</v>
      </c>
      <c r="E68" s="6">
        <f>'2019_МАКС_КС, ВМП, ДС, СМП'!E68+'2019_ВТБ_КС,ВМП,ДС,СМП'!E68</f>
        <v>0</v>
      </c>
      <c r="F68" s="6">
        <f>'2019_МАКС_КС, ВМП, ДС, СМП'!F68+'2019_ВТБ_КС,ВМП,ДС,СМП'!F68</f>
        <v>0</v>
      </c>
      <c r="G68" s="6">
        <f>'2019_МАКС_КС, ВМП, ДС, СМП'!G68+'2019_ВТБ_КС,ВМП,ДС,СМП'!G68</f>
        <v>0</v>
      </c>
    </row>
    <row r="69" spans="1:7" ht="15.75">
      <c r="A69" s="24" t="s">
        <v>72</v>
      </c>
      <c r="B69" s="6">
        <f>'2019_МАКС_КС, ВМП, ДС, СМП'!B69+'2019_ВТБ_КС,ВМП,ДС,СМП'!B69</f>
        <v>0</v>
      </c>
      <c r="C69" s="6">
        <f>'2019_МАКС_КС, ВМП, ДС, СМП'!C69+'2019_ВТБ_КС,ВМП,ДС,СМП'!C69</f>
        <v>0</v>
      </c>
      <c r="D69" s="6">
        <f>'2019_МАКС_КС, ВМП, ДС, СМП'!D69+'2019_ВТБ_КС,ВМП,ДС,СМП'!D69</f>
        <v>0</v>
      </c>
      <c r="E69" s="6">
        <f>'2019_МАКС_КС, ВМП, ДС, СМП'!E69+'2019_ВТБ_КС,ВМП,ДС,СМП'!E69</f>
        <v>0</v>
      </c>
      <c r="F69" s="6">
        <f>'2019_МАКС_КС, ВМП, ДС, СМП'!F69+'2019_ВТБ_КС,ВМП,ДС,СМП'!F69</f>
        <v>0</v>
      </c>
      <c r="G69" s="6">
        <f>'2019_МАКС_КС, ВМП, ДС, СМП'!G69+'2019_ВТБ_КС,ВМП,ДС,СМП'!G69</f>
        <v>0</v>
      </c>
    </row>
    <row r="70" spans="1:7" s="9" customFormat="1" ht="15.75">
      <c r="A70" s="31" t="s">
        <v>73</v>
      </c>
      <c r="B70" s="8">
        <f>SUM(B61:B69)</f>
        <v>120.036</v>
      </c>
      <c r="C70" s="8">
        <f t="shared" ref="C70:G70" si="6">SUM(C61:C69)</f>
        <v>0</v>
      </c>
      <c r="D70" s="8">
        <f t="shared" si="6"/>
        <v>0</v>
      </c>
      <c r="E70" s="8">
        <f t="shared" si="6"/>
        <v>765.06000000000006</v>
      </c>
      <c r="F70" s="8">
        <f t="shared" si="6"/>
        <v>0</v>
      </c>
      <c r="G70" s="8">
        <f t="shared" si="6"/>
        <v>112725.01213999999</v>
      </c>
    </row>
    <row r="71" spans="1:7" ht="15.75">
      <c r="A71" s="15" t="s">
        <v>74</v>
      </c>
      <c r="B71" s="6">
        <f>'2019_МАКС_КС, ВМП, ДС, СМП'!B71+'2019_ВТБ_КС,ВМП,ДС,СМП'!B71</f>
        <v>270.52800000000002</v>
      </c>
      <c r="C71" s="6">
        <f>'2019_МАКС_КС, ВМП, ДС, СМП'!C71+'2019_ВТБ_КС,ВМП,ДС,СМП'!C71</f>
        <v>0</v>
      </c>
      <c r="D71" s="6">
        <f>'2019_МАКС_КС, ВМП, ДС, СМП'!D71+'2019_ВТБ_КС,ВМП,ДС,СМП'!D71</f>
        <v>0</v>
      </c>
      <c r="E71" s="6">
        <f>'2019_МАКС_КС, ВМП, ДС, СМП'!E71+'2019_ВТБ_КС,ВМП,ДС,СМП'!E71</f>
        <v>149.137</v>
      </c>
      <c r="F71" s="6">
        <f>'2019_МАКС_КС, ВМП, ДС, СМП'!F71+'2019_ВТБ_КС,ВМП,ДС,СМП'!F71</f>
        <v>0</v>
      </c>
      <c r="G71" s="6">
        <f>'2019_МАКС_КС, ВМП, ДС, СМП'!G71+'2019_ВТБ_КС,ВМП,ДС,СМП'!G71</f>
        <v>1144.0839999999998</v>
      </c>
    </row>
    <row r="72" spans="1:7" ht="15.75">
      <c r="A72" s="15" t="s">
        <v>75</v>
      </c>
      <c r="B72" s="6">
        <f>'2019_МАКС_КС, ВМП, ДС, СМП'!B72+'2019_ВТБ_КС,ВМП,ДС,СМП'!B72</f>
        <v>115.643</v>
      </c>
      <c r="C72" s="6">
        <f>'2019_МАКС_КС, ВМП, ДС, СМП'!C72+'2019_ВТБ_КС,ВМП,ДС,СМП'!C72</f>
        <v>0</v>
      </c>
      <c r="D72" s="6">
        <f>'2019_МАКС_КС, ВМП, ДС, СМП'!D72+'2019_ВТБ_КС,ВМП,ДС,СМП'!D72</f>
        <v>0</v>
      </c>
      <c r="E72" s="6">
        <f>'2019_МАКС_КС, ВМП, ДС, СМП'!E72+'2019_ВТБ_КС,ВМП,ДС,СМП'!E72</f>
        <v>71.509000000000015</v>
      </c>
      <c r="F72" s="6">
        <f>'2019_МАКС_КС, ВМП, ДС, СМП'!F72+'2019_ВТБ_КС,ВМП,ДС,СМП'!F72</f>
        <v>0</v>
      </c>
      <c r="G72" s="6">
        <f>'2019_МАКС_КС, ВМП, ДС, СМП'!G72+'2019_ВТБ_КС,ВМП,ДС,СМП'!G72</f>
        <v>691.35500000000002</v>
      </c>
    </row>
    <row r="73" spans="1:7" ht="15.75">
      <c r="A73" s="15" t="s">
        <v>76</v>
      </c>
      <c r="B73" s="6">
        <f>'2019_МАКС_КС, ВМП, ДС, СМП'!B73+'2019_ВТБ_КС,ВМП,ДС,СМП'!B73</f>
        <v>59.308000000000007</v>
      </c>
      <c r="C73" s="6">
        <f>'2019_МАКС_КС, ВМП, ДС, СМП'!C73+'2019_ВТБ_КС,ВМП,ДС,СМП'!C73</f>
        <v>0</v>
      </c>
      <c r="D73" s="6">
        <f>'2019_МАКС_КС, ВМП, ДС, СМП'!D73+'2019_ВТБ_КС,ВМП,ДС,СМП'!D73</f>
        <v>0</v>
      </c>
      <c r="E73" s="6">
        <f>'2019_МАКС_КС, ВМП, ДС, СМП'!E73+'2019_ВТБ_КС,ВМП,ДС,СМП'!E73</f>
        <v>69.007000000000005</v>
      </c>
      <c r="F73" s="6">
        <f>'2019_МАКС_КС, ВМП, ДС, СМП'!F73+'2019_ВТБ_КС,ВМП,ДС,СМП'!F73</f>
        <v>0</v>
      </c>
      <c r="G73" s="6">
        <f>'2019_МАКС_КС, ВМП, ДС, СМП'!G73+'2019_ВТБ_КС,ВМП,ДС,СМП'!G73</f>
        <v>577.37900000000002</v>
      </c>
    </row>
    <row r="74" spans="1:7" ht="15.75">
      <c r="A74" s="15" t="s">
        <v>77</v>
      </c>
      <c r="B74" s="6">
        <f>'2019_МАКС_КС, ВМП, ДС, СМП'!B74+'2019_ВТБ_КС,ВМП,ДС,СМП'!B74</f>
        <v>93.955000000000027</v>
      </c>
      <c r="C74" s="6">
        <f>'2019_МАКС_КС, ВМП, ДС, СМП'!C74+'2019_ВТБ_КС,ВМП,ДС,СМП'!C74</f>
        <v>0</v>
      </c>
      <c r="D74" s="6">
        <f>'2019_МАКС_КС, ВМП, ДС, СМП'!D74+'2019_ВТБ_КС,ВМП,ДС,СМП'!D74</f>
        <v>0</v>
      </c>
      <c r="E74" s="6">
        <f>'2019_МАКС_КС, ВМП, ДС, СМП'!E74+'2019_ВТБ_КС,ВМП,ДС,СМП'!E74</f>
        <v>110.98200000000001</v>
      </c>
      <c r="F74" s="6">
        <f>'2019_МАКС_КС, ВМП, ДС, СМП'!F74+'2019_ВТБ_КС,ВМП,ДС,СМП'!F74</f>
        <v>0</v>
      </c>
      <c r="G74" s="6">
        <f>'2019_МАКС_КС, ВМП, ДС, СМП'!G74+'2019_ВТБ_КС,ВМП,ДС,СМП'!G74</f>
        <v>866.93400000000008</v>
      </c>
    </row>
    <row r="75" spans="1:7" ht="15.75">
      <c r="A75" s="15" t="s">
        <v>78</v>
      </c>
      <c r="B75" s="6">
        <f>'2019_МАКС_КС, ВМП, ДС, СМП'!B75+'2019_ВТБ_КС,ВМП,ДС,СМП'!B75</f>
        <v>159.01499999999999</v>
      </c>
      <c r="C75" s="6">
        <f>'2019_МАКС_КС, ВМП, ДС, СМП'!C75+'2019_ВТБ_КС,ВМП,ДС,СМП'!C75</f>
        <v>0</v>
      </c>
      <c r="D75" s="6">
        <f>'2019_МАКС_КС, ВМП, ДС, СМП'!D75+'2019_ВТБ_КС,ВМП,ДС,СМП'!D75</f>
        <v>0</v>
      </c>
      <c r="E75" s="6">
        <f>'2019_МАКС_КС, ВМП, ДС, СМП'!E75+'2019_ВТБ_КС,ВМП,ДС,СМП'!E75</f>
        <v>199.80799999999999</v>
      </c>
      <c r="F75" s="6">
        <f>'2019_МАКС_КС, ВМП, ДС, СМП'!F75+'2019_ВТБ_КС,ВМП,ДС,СМП'!F75</f>
        <v>0</v>
      </c>
      <c r="G75" s="6">
        <f>'2019_МАКС_КС, ВМП, ДС, СМП'!G75+'2019_ВТБ_КС,ВМП,ДС,СМП'!G75</f>
        <v>971.09999999999991</v>
      </c>
    </row>
    <row r="76" spans="1:7" ht="15.75">
      <c r="A76" s="15" t="s">
        <v>79</v>
      </c>
      <c r="B76" s="6">
        <f>'2019_МАКС_КС, ВМП, ДС, СМП'!B76+'2019_ВТБ_КС,ВМП,ДС,СМП'!B76</f>
        <v>171.33599999999998</v>
      </c>
      <c r="C76" s="6">
        <f>'2019_МАКС_КС, ВМП, ДС, СМП'!C76+'2019_ВТБ_КС,ВМП,ДС,СМП'!C76</f>
        <v>0</v>
      </c>
      <c r="D76" s="6">
        <f>'2019_МАКС_КС, ВМП, ДС, СМП'!D76+'2019_ВТБ_КС,ВМП,ДС,СМП'!D76</f>
        <v>0</v>
      </c>
      <c r="E76" s="6">
        <f>'2019_МАКС_КС, ВМП, ДС, СМП'!E76+'2019_ВТБ_КС,ВМП,ДС,СМП'!E76</f>
        <v>147.57899999999998</v>
      </c>
      <c r="F76" s="6">
        <f>'2019_МАКС_КС, ВМП, ДС, СМП'!F76+'2019_ВТБ_КС,ВМП,ДС,СМП'!F76</f>
        <v>0</v>
      </c>
      <c r="G76" s="6">
        <f>'2019_МАКС_КС, ВМП, ДС, СМП'!G76+'2019_ВТБ_КС,ВМП,ДС,СМП'!G76</f>
        <v>997.5</v>
      </c>
    </row>
    <row r="77" spans="1:7" ht="15.75">
      <c r="A77" s="15" t="s">
        <v>80</v>
      </c>
      <c r="B77" s="6">
        <f>'2019_МАКС_КС, ВМП, ДС, СМП'!B77+'2019_ВТБ_КС,ВМП,ДС,СМП'!B77</f>
        <v>176.21099999999998</v>
      </c>
      <c r="C77" s="6">
        <f>'2019_МАКС_КС, ВМП, ДС, СМП'!C77+'2019_ВТБ_КС,ВМП,ДС,СМП'!C77</f>
        <v>0</v>
      </c>
      <c r="D77" s="6">
        <f>'2019_МАКС_КС, ВМП, ДС, СМП'!D77+'2019_ВТБ_КС,ВМП,ДС,СМП'!D77</f>
        <v>0</v>
      </c>
      <c r="E77" s="6">
        <f>'2019_МАКС_КС, ВМП, ДС, СМП'!E77+'2019_ВТБ_КС,ВМП,ДС,СМП'!E77</f>
        <v>113.43</v>
      </c>
      <c r="F77" s="6">
        <f>'2019_МАКС_КС, ВМП, ДС, СМП'!F77+'2019_ВТБ_КС,ВМП,ДС,СМП'!F77</f>
        <v>0</v>
      </c>
      <c r="G77" s="6">
        <f>'2019_МАКС_КС, ВМП, ДС, СМП'!G77+'2019_ВТБ_КС,ВМП,ДС,СМП'!G77</f>
        <v>846.822</v>
      </c>
    </row>
    <row r="78" spans="1:7" ht="15.75">
      <c r="A78" s="15" t="s">
        <v>81</v>
      </c>
      <c r="B78" s="6">
        <f>'2019_МАКС_КС, ВМП, ДС, СМП'!B78+'2019_ВТБ_КС,ВМП,ДС,СМП'!B78</f>
        <v>141.92599999999999</v>
      </c>
      <c r="C78" s="6">
        <f>'2019_МАКС_КС, ВМП, ДС, СМП'!C78+'2019_ВТБ_КС,ВМП,ДС,СМП'!C78</f>
        <v>0</v>
      </c>
      <c r="D78" s="6">
        <f>'2019_МАКС_КС, ВМП, ДС, СМП'!D78+'2019_ВТБ_КС,ВМП,ДС,СМП'!D78</f>
        <v>0</v>
      </c>
      <c r="E78" s="6">
        <f>'2019_МАКС_КС, ВМП, ДС, СМП'!E78+'2019_ВТБ_КС,ВМП,ДС,СМП'!E78</f>
        <v>93.325999999999979</v>
      </c>
      <c r="F78" s="6">
        <f>'2019_МАКС_КС, ВМП, ДС, СМП'!F78+'2019_ВТБ_КС,ВМП,ДС,СМП'!F78</f>
        <v>0</v>
      </c>
      <c r="G78" s="6">
        <f>'2019_МАКС_КС, ВМП, ДС, СМП'!G78+'2019_ВТБ_КС,ВМП,ДС,СМП'!G78</f>
        <v>733.53300000000002</v>
      </c>
    </row>
    <row r="79" spans="1:7" ht="15.75">
      <c r="A79" s="15" t="s">
        <v>82</v>
      </c>
      <c r="B79" s="6">
        <f>'2019_МАКС_КС, ВМП, ДС, СМП'!B79+'2019_ВТБ_КС,ВМП,ДС,СМП'!B79</f>
        <v>214.21100000000001</v>
      </c>
      <c r="C79" s="6">
        <f>'2019_МАКС_КС, ВМП, ДС, СМП'!C79+'2019_ВТБ_КС,ВМП,ДС,СМП'!C79</f>
        <v>0</v>
      </c>
      <c r="D79" s="6">
        <f>'2019_МАКС_КС, ВМП, ДС, СМП'!D79+'2019_ВТБ_КС,ВМП,ДС,СМП'!D79</f>
        <v>0</v>
      </c>
      <c r="E79" s="6">
        <f>'2019_МАКС_КС, ВМП, ДС, СМП'!E79+'2019_ВТБ_КС,ВМП,ДС,СМП'!E79</f>
        <v>92.405000000000001</v>
      </c>
      <c r="F79" s="6">
        <f>'2019_МАКС_КС, ВМП, ДС, СМП'!F79+'2019_ВТБ_КС,ВМП,ДС,СМП'!F79</f>
        <v>0</v>
      </c>
      <c r="G79" s="6">
        <f>'2019_МАКС_КС, ВМП, ДС, СМП'!G79+'2019_ВТБ_КС,ВМП,ДС,СМП'!G79</f>
        <v>899.69800000000009</v>
      </c>
    </row>
    <row r="80" spans="1:7" ht="15.75">
      <c r="A80" s="32" t="s">
        <v>83</v>
      </c>
      <c r="B80" s="6">
        <f>'2019_МАКС_КС, ВМП, ДС, СМП'!B80+'2019_ВТБ_КС,ВМП,ДС,СМП'!B80</f>
        <v>499.83699999999999</v>
      </c>
      <c r="C80" s="6">
        <f>'2019_МАКС_КС, ВМП, ДС, СМП'!C80+'2019_ВТБ_КС,ВМП,ДС,СМП'!C80</f>
        <v>0</v>
      </c>
      <c r="D80" s="6">
        <f>'2019_МАКС_КС, ВМП, ДС, СМП'!D80+'2019_ВТБ_КС,ВМП,ДС,СМП'!D80</f>
        <v>0</v>
      </c>
      <c r="E80" s="6">
        <f>'2019_МАКС_КС, ВМП, ДС, СМП'!E80+'2019_ВТБ_КС,ВМП,ДС,СМП'!E80</f>
        <v>215.61100000000002</v>
      </c>
      <c r="F80" s="6">
        <f>'2019_МАКС_КС, ВМП, ДС, СМП'!F80+'2019_ВТБ_КС,ВМП,ДС,СМП'!F80</f>
        <v>0</v>
      </c>
      <c r="G80" s="6">
        <f>'2019_МАКС_КС, ВМП, ДС, СМП'!G80+'2019_ВТБ_КС,ВМП,ДС,СМП'!G80</f>
        <v>2099.2940000000003</v>
      </c>
    </row>
    <row r="81" spans="1:7" ht="15.75">
      <c r="A81" s="33" t="s">
        <v>84</v>
      </c>
      <c r="B81" s="6">
        <f>'2019_МАКС_КС, ВМП, ДС, СМП'!B81+'2019_ВТБ_КС,ВМП,ДС,СМП'!B81</f>
        <v>371.38499999999999</v>
      </c>
      <c r="C81" s="6">
        <f>'2019_МАКС_КС, ВМП, ДС, СМП'!C81+'2019_ВТБ_КС,ВМП,ДС,СМП'!C81</f>
        <v>0</v>
      </c>
      <c r="D81" s="6">
        <f>'2019_МАКС_КС, ВМП, ДС, СМП'!D81+'2019_ВТБ_КС,ВМП,ДС,СМП'!D81</f>
        <v>0</v>
      </c>
      <c r="E81" s="6">
        <f>'2019_МАКС_КС, ВМП, ДС, СМП'!E81+'2019_ВТБ_КС,ВМП,ДС,СМП'!E81</f>
        <v>466.21599999999995</v>
      </c>
      <c r="F81" s="6">
        <f>'2019_МАКС_КС, ВМП, ДС, СМП'!F81+'2019_ВТБ_КС,ВМП,ДС,СМП'!F81</f>
        <v>0</v>
      </c>
      <c r="G81" s="6">
        <f>'2019_МАКС_КС, ВМП, ДС, СМП'!G81+'2019_ВТБ_КС,ВМП,ДС,СМП'!G81</f>
        <v>2265.9</v>
      </c>
    </row>
    <row r="82" spans="1:7" ht="15.75">
      <c r="A82" s="34" t="s">
        <v>85</v>
      </c>
      <c r="B82" s="6">
        <f>'2019_МАКС_КС, ВМП, ДС, СМП'!B82+'2019_ВТБ_КС,ВМП,ДС,СМП'!B82</f>
        <v>369.73199999999997</v>
      </c>
      <c r="C82" s="6">
        <f>'2019_МАКС_КС, ВМП, ДС, СМП'!C82+'2019_ВТБ_КС,ВМП,ДС,СМП'!C82</f>
        <v>0</v>
      </c>
      <c r="D82" s="6">
        <f>'2019_МАКС_КС, ВМП, ДС, СМП'!D82+'2019_ВТБ_КС,ВМП,ДС,СМП'!D82</f>
        <v>0</v>
      </c>
      <c r="E82" s="6">
        <f>'2019_МАКС_КС, ВМП, ДС, СМП'!E82+'2019_ВТБ_КС,ВМП,ДС,СМП'!E82</f>
        <v>318.46499999999992</v>
      </c>
      <c r="F82" s="6">
        <f>'2019_МАКС_КС, ВМП, ДС, СМП'!F82+'2019_ВТБ_КС,ВМП,ДС,СМП'!F82</f>
        <v>0</v>
      </c>
      <c r="G82" s="6">
        <f>'2019_МАКС_КС, ВМП, ДС, СМП'!G82+'2019_ВТБ_КС,ВМП,ДС,СМП'!G82</f>
        <v>2152.5</v>
      </c>
    </row>
    <row r="83" spans="1:7" ht="15.75">
      <c r="A83" s="35" t="s">
        <v>86</v>
      </c>
      <c r="B83" s="6">
        <f>'2019_МАКС_КС, ВМП, ДС, СМП'!B83+'2019_ВТБ_КС,ВМП,ДС,СМП'!B83</f>
        <v>331.91700000000003</v>
      </c>
      <c r="C83" s="6">
        <f>'2019_МАКС_КС, ВМП, ДС, СМП'!C83+'2019_ВТБ_КС,ВМП,ДС,СМП'!C83</f>
        <v>0</v>
      </c>
      <c r="D83" s="6">
        <f>'2019_МАКС_КС, ВМП, ДС, СМП'!D83+'2019_ВТБ_КС,ВМП,ДС,СМП'!D83</f>
        <v>0</v>
      </c>
      <c r="E83" s="6">
        <f>'2019_МАКС_КС, ВМП, ДС, СМП'!E83+'2019_ВТБ_КС,ВМП,ДС,СМП'!E83</f>
        <v>208.65300000000002</v>
      </c>
      <c r="F83" s="6">
        <f>'2019_МАКС_КС, ВМП, ДС, СМП'!F83+'2019_ВТБ_КС,ВМП,ДС,СМП'!F83</f>
        <v>0</v>
      </c>
      <c r="G83" s="6">
        <f>'2019_МАКС_КС, ВМП, ДС, СМП'!G83+'2019_ВТБ_КС,ВМП,ДС,СМП'!G83</f>
        <v>1595.1780000000001</v>
      </c>
    </row>
    <row r="84" spans="1:7" ht="15.75">
      <c r="A84" s="35" t="s">
        <v>87</v>
      </c>
      <c r="B84" s="6">
        <f>'2019_МАКС_КС, ВМП, ДС, СМП'!B84+'2019_ВТБ_КС,ВМП,ДС,СМП'!B84</f>
        <v>176.99299999999999</v>
      </c>
      <c r="C84" s="6">
        <f>'2019_МАКС_КС, ВМП, ДС, СМП'!C84+'2019_ВТБ_КС,ВМП,ДС,СМП'!C84</f>
        <v>0</v>
      </c>
      <c r="D84" s="6">
        <f>'2019_МАКС_КС, ВМП, ДС, СМП'!D84+'2019_ВТБ_КС,ВМП,ДС,СМП'!D84</f>
        <v>0</v>
      </c>
      <c r="E84" s="6">
        <f>'2019_МАКС_КС, ВМП, ДС, СМП'!E84+'2019_ВТБ_КС,ВМП,ДС,СМП'!E84</f>
        <v>209.05799999999999</v>
      </c>
      <c r="F84" s="6">
        <f>'2019_МАКС_КС, ВМП, ДС, СМП'!F84+'2019_ВТБ_КС,ВМП,ДС,СМП'!F84</f>
        <v>0</v>
      </c>
      <c r="G84" s="6">
        <f>'2019_МАКС_КС, ВМП, ДС, СМП'!G84+'2019_ВТБ_КС,ВМП,ДС,СМП'!G84</f>
        <v>1633.0620000000001</v>
      </c>
    </row>
    <row r="85" spans="1:7" ht="15.75">
      <c r="A85" s="35" t="s">
        <v>88</v>
      </c>
      <c r="B85" s="6">
        <f>'2019_МАКС_КС, ВМП, ДС, СМП'!B85+'2019_ВТБ_КС,ВМП,ДС,СМП'!B85</f>
        <v>111.72800000000002</v>
      </c>
      <c r="C85" s="6">
        <f>'2019_МАКС_КС, ВМП, ДС, СМП'!C85+'2019_ВТБ_КС,ВМП,ДС,СМП'!C85</f>
        <v>0</v>
      </c>
      <c r="D85" s="6">
        <f>'2019_МАКС_КС, ВМП, ДС, СМП'!D85+'2019_ВТБ_КС,ВМП,ДС,СМП'!D85</f>
        <v>0</v>
      </c>
      <c r="E85" s="6">
        <f>'2019_МАКС_КС, ВМП, ДС, СМП'!E85+'2019_ВТБ_КС,ВМП,ДС,СМП'!E85</f>
        <v>129.989</v>
      </c>
      <c r="F85" s="6">
        <f>'2019_МАКС_КС, ВМП, ДС, СМП'!F85+'2019_ВТБ_КС,ВМП,ДС,СМП'!F85</f>
        <v>0</v>
      </c>
      <c r="G85" s="6">
        <f>'2019_МАКС_КС, ВМП, ДС, СМП'!G85+'2019_ВТБ_КС,ВМП,ДС,СМП'!G85</f>
        <v>1087.6210000000001</v>
      </c>
    </row>
    <row r="86" spans="1:7" ht="15.75">
      <c r="A86" s="36" t="s">
        <v>89</v>
      </c>
      <c r="B86" s="6">
        <f>'2019_МАКС_КС, ВМП, ДС, СМП'!B86+'2019_ВТБ_КС,ВМП,ДС,СМП'!B86</f>
        <v>261.10599999999999</v>
      </c>
      <c r="C86" s="6">
        <f>'2019_МАКС_КС, ВМП, ДС, СМП'!C86+'2019_ВТБ_КС,ВМП,ДС,СМП'!C86</f>
        <v>0</v>
      </c>
      <c r="D86" s="6">
        <f>'2019_МАКС_КС, ВМП, ДС, СМП'!D86+'2019_ВТБ_КС,ВМП,ДС,СМП'!D86</f>
        <v>0</v>
      </c>
      <c r="E86" s="6">
        <f>'2019_МАКС_КС, ВМП, ДС, СМП'!E86+'2019_ВТБ_КС,ВМП,ДС,СМП'!E86</f>
        <v>171.69399999999996</v>
      </c>
      <c r="F86" s="6">
        <f>'2019_МАКС_КС, ВМП, ДС, СМП'!F86+'2019_ВТБ_КС,ВМП,ДС,СМП'!F86</f>
        <v>0</v>
      </c>
      <c r="G86" s="6">
        <f>'2019_МАКС_КС, ВМП, ДС, СМП'!G86+'2019_ВТБ_КС,ВМП,ДС,СМП'!G86</f>
        <v>1349.4749999999999</v>
      </c>
    </row>
    <row r="87" spans="1:7" ht="15.75">
      <c r="A87" s="37" t="s">
        <v>90</v>
      </c>
      <c r="B87" s="6">
        <f>'2019_МАКС_КС, ВМП, ДС, СМП'!B87+'2019_ВТБ_КС,ВМП,ДС,СМП'!B87</f>
        <v>167.37699999999998</v>
      </c>
      <c r="C87" s="6">
        <f>'2019_МАКС_КС, ВМП, ДС, СМП'!C87+'2019_ВТБ_КС,ВМП,ДС,СМП'!C87</f>
        <v>0</v>
      </c>
      <c r="D87" s="6">
        <f>'2019_МАКС_КС, ВМП, ДС, СМП'!D87+'2019_ВТБ_КС,ВМП,ДС,СМП'!D87</f>
        <v>0</v>
      </c>
      <c r="E87" s="6">
        <f>'2019_МАКС_КС, ВМП, ДС, СМП'!E87+'2019_ВТБ_КС,ВМП,ДС,СМП'!E87</f>
        <v>103.49900000000002</v>
      </c>
      <c r="F87" s="6">
        <f>'2019_МАКС_КС, ВМП, ДС, СМП'!F87+'2019_ВТБ_КС,ВМП,ДС,СМП'!F87</f>
        <v>0</v>
      </c>
      <c r="G87" s="6">
        <f>'2019_МАКС_КС, ВМП, ДС, СМП'!G87+'2019_ВТБ_КС,ВМП,ДС,СМП'!G87</f>
        <v>1000.6450000000001</v>
      </c>
    </row>
    <row r="88" spans="1:7" ht="15.75">
      <c r="A88" s="37" t="s">
        <v>91</v>
      </c>
      <c r="B88" s="6">
        <f>'2019_МАКС_КС, ВМП, ДС, СМП'!B88+'2019_ВТБ_КС,ВМП,ДС,СМП'!B88</f>
        <v>391.56</v>
      </c>
      <c r="C88" s="6">
        <f>'2019_МАКС_КС, ВМП, ДС, СМП'!C88+'2019_ВТБ_КС,ВМП,ДС,СМП'!C88</f>
        <v>0</v>
      </c>
      <c r="D88" s="6">
        <f>'2019_МАКС_КС, ВМП, ДС, СМП'!D88+'2019_ВТБ_КС,ВМП,ДС,СМП'!D88</f>
        <v>0</v>
      </c>
      <c r="E88" s="6">
        <f>'2019_МАКС_КС, ВМП, ДС, СМП'!E88+'2019_ВТБ_КС,ВМП,ДС,СМП'!E88</f>
        <v>215.85500000000002</v>
      </c>
      <c r="F88" s="6">
        <f>'2019_МАКС_КС, ВМП, ДС, СМП'!F88+'2019_ВТБ_КС,ВМП,ДС,СМП'!F88</f>
        <v>0</v>
      </c>
      <c r="G88" s="6">
        <f>'2019_МАКС_КС, ВМП, ДС, СМП'!G88+'2019_ВТБ_КС,ВМП,ДС,СМП'!G88</f>
        <v>1655.912</v>
      </c>
    </row>
    <row r="89" spans="1:7" s="9" customFormat="1" ht="15.75">
      <c r="A89" s="31" t="s">
        <v>92</v>
      </c>
      <c r="B89" s="8">
        <f>SUM(B71:B88)</f>
        <v>4083.768</v>
      </c>
      <c r="C89" s="8">
        <f t="shared" ref="C89:G89" si="7">SUM(C71:C88)</f>
        <v>0</v>
      </c>
      <c r="D89" s="8">
        <f t="shared" si="7"/>
        <v>0</v>
      </c>
      <c r="E89" s="8">
        <f t="shared" si="7"/>
        <v>3086.2229999999995</v>
      </c>
      <c r="F89" s="8">
        <f t="shared" si="7"/>
        <v>0</v>
      </c>
      <c r="G89" s="8">
        <f t="shared" si="7"/>
        <v>22567.991999999998</v>
      </c>
    </row>
    <row r="90" spans="1:7" ht="31.5">
      <c r="A90" s="24" t="s">
        <v>93</v>
      </c>
      <c r="B90" s="6">
        <f>'2019_МАКС_КС, ВМП, ДС, СМП'!B90+'2019_ВТБ_КС,ВМП,ДС,СМП'!B90</f>
        <v>49.991999999999997</v>
      </c>
      <c r="C90" s="6">
        <f>'2019_МАКС_КС, ВМП, ДС, СМП'!C90+'2019_ВТБ_КС,ВМП,ДС,СМП'!C90</f>
        <v>399.99599999999998</v>
      </c>
      <c r="D90" s="6">
        <f>'2019_МАКС_КС, ВМП, ДС, СМП'!D90+'2019_ВТБ_КС,ВМП,ДС,СМП'!D90</f>
        <v>0</v>
      </c>
      <c r="E90" s="6">
        <f>'2019_МАКС_КС, ВМП, ДС, СМП'!E90+'2019_ВТБ_КС,ВМП,ДС,СМП'!E90</f>
        <v>3573.7109999999993</v>
      </c>
      <c r="F90" s="6">
        <f>'2019_МАКС_КС, ВМП, ДС, СМП'!F90+'2019_ВТБ_КС,ВМП,ДС,СМП'!F90</f>
        <v>0</v>
      </c>
      <c r="G90" s="6">
        <f>'2019_МАКС_КС, ВМП, ДС, СМП'!G90+'2019_ВТБ_КС,ВМП,ДС,СМП'!G90</f>
        <v>0</v>
      </c>
    </row>
    <row r="91" spans="1:7" ht="31.5">
      <c r="A91" s="10" t="s">
        <v>94</v>
      </c>
      <c r="B91" s="6">
        <f>'2019_МАКС_КС, ВМП, ДС, СМП'!B91+'2019_ВТБ_КС,ВМП,ДС,СМП'!B91</f>
        <v>1603.116</v>
      </c>
      <c r="C91" s="6">
        <f>'2019_МАКС_КС, ВМП, ДС, СМП'!C91+'2019_ВТБ_КС,ВМП,ДС,СМП'!C91</f>
        <v>399.99599999999998</v>
      </c>
      <c r="D91" s="6">
        <f>'2019_МАКС_КС, ВМП, ДС, СМП'!D91+'2019_ВТБ_КС,ВМП,ДС,СМП'!D91</f>
        <v>0</v>
      </c>
      <c r="E91" s="6">
        <f>'2019_МАКС_КС, ВМП, ДС, СМП'!E91+'2019_ВТБ_КС,ВМП,ДС,СМП'!E91</f>
        <v>807.85199999999986</v>
      </c>
      <c r="F91" s="6">
        <f>'2019_МАКС_КС, ВМП, ДС, СМП'!F91+'2019_ВТБ_КС,ВМП,ДС,СМП'!F91</f>
        <v>0</v>
      </c>
      <c r="G91" s="6">
        <f>'2019_МАКС_КС, ВМП, ДС, СМП'!G91+'2019_ВТБ_КС,ВМП,ДС,СМП'!G91</f>
        <v>0</v>
      </c>
    </row>
    <row r="92" spans="1:7" ht="47.25">
      <c r="A92" s="10" t="s">
        <v>95</v>
      </c>
      <c r="B92" s="6">
        <f>'2019_МАКС_КС, ВМП, ДС, СМП'!B92+'2019_ВТБ_КС,ВМП,ДС,СМП'!B92</f>
        <v>0</v>
      </c>
      <c r="C92" s="6">
        <f>'2019_МАКС_КС, ВМП, ДС, СМП'!C92+'2019_ВТБ_КС,ВМП,ДС,СМП'!C92</f>
        <v>1.992</v>
      </c>
      <c r="D92" s="6">
        <f>'2019_МАКС_КС, ВМП, ДС, СМП'!D92+'2019_ВТБ_КС,ВМП,ДС,СМП'!D92</f>
        <v>0</v>
      </c>
      <c r="E92" s="6">
        <f>'2019_МАКС_КС, ВМП, ДС, СМП'!E92+'2019_ВТБ_КС,ВМП,ДС,СМП'!E92</f>
        <v>0</v>
      </c>
      <c r="F92" s="6">
        <f>'2019_МАКС_КС, ВМП, ДС, СМП'!F92+'2019_ВТБ_КС,ВМП,ДС,СМП'!F92</f>
        <v>0</v>
      </c>
      <c r="G92" s="6">
        <f>'2019_МАКС_КС, ВМП, ДС, СМП'!G92+'2019_ВТБ_КС,ВМП,ДС,СМП'!G92</f>
        <v>0</v>
      </c>
    </row>
    <row r="93" spans="1:7" s="9" customFormat="1" ht="15.75">
      <c r="A93" s="11" t="s">
        <v>96</v>
      </c>
      <c r="B93" s="8">
        <f>SUM(B90:B92)</f>
        <v>1653.1079999999999</v>
      </c>
      <c r="C93" s="8">
        <f t="shared" ref="C93:G93" si="8">SUM(C90:C92)</f>
        <v>801.98399999999992</v>
      </c>
      <c r="D93" s="8">
        <f t="shared" si="8"/>
        <v>0</v>
      </c>
      <c r="E93" s="8">
        <f t="shared" si="8"/>
        <v>4381.5629999999992</v>
      </c>
      <c r="F93" s="8">
        <f t="shared" si="8"/>
        <v>0</v>
      </c>
      <c r="G93" s="8">
        <f t="shared" si="8"/>
        <v>0</v>
      </c>
    </row>
    <row r="94" spans="1:7" s="9" customFormat="1" ht="15.75">
      <c r="A94" s="38" t="s">
        <v>140</v>
      </c>
      <c r="B94" s="8">
        <f>B6++B12+B21+B36+B41+B60+B70+B89+B93</f>
        <v>153650.065</v>
      </c>
      <c r="C94" s="8">
        <f t="shared" ref="C94:G94" si="9">C6++C12+C21+C36+C41+C60+C70+C89+C93</f>
        <v>4184.1479999999992</v>
      </c>
      <c r="D94" s="8">
        <f t="shared" si="9"/>
        <v>2407.0920000000001</v>
      </c>
      <c r="E94" s="8">
        <f t="shared" si="9"/>
        <v>58349.525000000001</v>
      </c>
      <c r="F94" s="8">
        <f t="shared" si="9"/>
        <v>940.04399999999987</v>
      </c>
      <c r="G94" s="8">
        <f t="shared" si="9"/>
        <v>294849.00313999993</v>
      </c>
    </row>
    <row r="96" spans="1:7">
      <c r="C96" s="39"/>
    </row>
    <row r="97" spans="1:7">
      <c r="B97" s="40"/>
      <c r="C97" s="40"/>
      <c r="D97" s="40"/>
      <c r="E97" s="40"/>
      <c r="F97" s="40"/>
      <c r="G97" s="40"/>
    </row>
    <row r="98" spans="1:7" ht="48.75" customHeight="1">
      <c r="A98" s="41" t="s">
        <v>97</v>
      </c>
      <c r="B98" s="42">
        <f>B57+B32+B82</f>
        <v>2817.5299999999997</v>
      </c>
      <c r="C98" s="42">
        <f t="shared" ref="C98:G98" si="10">C57+C32+C82</f>
        <v>0</v>
      </c>
      <c r="D98" s="42">
        <f t="shared" si="10"/>
        <v>0</v>
      </c>
      <c r="E98" s="42">
        <f t="shared" si="10"/>
        <v>1044.1610000000001</v>
      </c>
      <c r="F98" s="42">
        <f t="shared" si="10"/>
        <v>0</v>
      </c>
      <c r="G98" s="42">
        <f t="shared" si="10"/>
        <v>8269.0190000000002</v>
      </c>
    </row>
    <row r="99" spans="1:7" ht="49.5" customHeight="1">
      <c r="A99" s="44" t="s">
        <v>98</v>
      </c>
      <c r="B99" s="42">
        <f>B40+B81</f>
        <v>1771.422</v>
      </c>
      <c r="C99" s="42">
        <f t="shared" ref="C99:G99" si="11">C40+C81</f>
        <v>0</v>
      </c>
      <c r="D99" s="42">
        <f t="shared" si="11"/>
        <v>0</v>
      </c>
      <c r="E99" s="42">
        <f t="shared" si="11"/>
        <v>3630.2359999999999</v>
      </c>
      <c r="F99" s="42">
        <f t="shared" si="11"/>
        <v>0</v>
      </c>
      <c r="G99" s="42">
        <f t="shared" si="11"/>
        <v>2265.9</v>
      </c>
    </row>
    <row r="100" spans="1:7" ht="45" customHeight="1">
      <c r="A100" s="45" t="s">
        <v>99</v>
      </c>
      <c r="B100" s="42">
        <f>B56+B80</f>
        <v>4997.3680000000004</v>
      </c>
      <c r="C100" s="42">
        <f t="shared" ref="C100:G100" si="12">C56+C80</f>
        <v>0</v>
      </c>
      <c r="D100" s="42">
        <f t="shared" si="12"/>
        <v>0</v>
      </c>
      <c r="E100" s="42">
        <f t="shared" si="12"/>
        <v>2315.627</v>
      </c>
      <c r="F100" s="42">
        <f t="shared" si="12"/>
        <v>0</v>
      </c>
      <c r="G100" s="42">
        <f t="shared" si="12"/>
        <v>2099.2940000000003</v>
      </c>
    </row>
    <row r="101" spans="1:7" ht="45" customHeight="1">
      <c r="A101" s="46" t="s">
        <v>100</v>
      </c>
      <c r="B101" s="42">
        <f>B85+B84+B83+B58</f>
        <v>4440.8990000000003</v>
      </c>
      <c r="C101" s="42">
        <f t="shared" ref="C101:G101" si="13">C85+C84+C83+C58</f>
        <v>0</v>
      </c>
      <c r="D101" s="42">
        <f t="shared" si="13"/>
        <v>0</v>
      </c>
      <c r="E101" s="42">
        <f t="shared" si="13"/>
        <v>1342.6790000000001</v>
      </c>
      <c r="F101" s="42">
        <f t="shared" si="13"/>
        <v>0</v>
      </c>
      <c r="G101" s="42">
        <f t="shared" si="13"/>
        <v>11958.602999999999</v>
      </c>
    </row>
    <row r="102" spans="1:7" ht="45" customHeight="1">
      <c r="A102" s="47" t="s">
        <v>101</v>
      </c>
      <c r="B102" s="42">
        <f>B86+B19</f>
        <v>2035.644</v>
      </c>
      <c r="C102" s="42">
        <f t="shared" ref="C102:G102" si="14">C86+C19</f>
        <v>0</v>
      </c>
      <c r="D102" s="42">
        <f t="shared" si="14"/>
        <v>0</v>
      </c>
      <c r="E102" s="42">
        <f t="shared" si="14"/>
        <v>1213.903</v>
      </c>
      <c r="F102" s="42">
        <f t="shared" si="14"/>
        <v>0</v>
      </c>
      <c r="G102" s="42">
        <f t="shared" si="14"/>
        <v>8346.2490000000016</v>
      </c>
    </row>
    <row r="103" spans="1:7" ht="45" customHeight="1">
      <c r="A103" s="48" t="s">
        <v>102</v>
      </c>
      <c r="B103" s="42">
        <f>B20+B33</f>
        <v>2965.7219999999998</v>
      </c>
      <c r="C103" s="42">
        <f t="shared" ref="C103:G103" si="15">C20+C33</f>
        <v>0</v>
      </c>
      <c r="D103" s="42">
        <f t="shared" si="15"/>
        <v>167.67099999999999</v>
      </c>
      <c r="E103" s="42">
        <f t="shared" si="15"/>
        <v>1979.7670000000001</v>
      </c>
      <c r="F103" s="42">
        <f t="shared" si="15"/>
        <v>0</v>
      </c>
      <c r="G103" s="42">
        <f t="shared" si="15"/>
        <v>12177.266000000001</v>
      </c>
    </row>
    <row r="104" spans="1:7" ht="45" customHeight="1">
      <c r="A104" s="49" t="s">
        <v>103</v>
      </c>
      <c r="B104" s="42">
        <f>B88+B87+B34</f>
        <v>1202.9769999999999</v>
      </c>
      <c r="C104" s="42">
        <f t="shared" ref="C104:G104" si="16">C88+C87+C34</f>
        <v>0</v>
      </c>
      <c r="D104" s="42">
        <f t="shared" si="16"/>
        <v>0</v>
      </c>
      <c r="E104" s="42">
        <f t="shared" si="16"/>
        <v>599.49400000000003</v>
      </c>
      <c r="F104" s="42">
        <f t="shared" si="16"/>
        <v>0</v>
      </c>
      <c r="G104" s="42">
        <f t="shared" si="16"/>
        <v>4363.92</v>
      </c>
    </row>
    <row r="105" spans="1:7" ht="31.5">
      <c r="A105" s="62" t="s">
        <v>62</v>
      </c>
      <c r="B105" s="42">
        <f>B35+B59</f>
        <v>1494.8399999999995</v>
      </c>
      <c r="C105" s="42">
        <f t="shared" ref="C105:G105" si="17">C35+C59</f>
        <v>0</v>
      </c>
      <c r="D105" s="42">
        <f t="shared" si="17"/>
        <v>0</v>
      </c>
      <c r="E105" s="42">
        <f t="shared" si="17"/>
        <v>554.50200000000007</v>
      </c>
      <c r="F105" s="42">
        <f t="shared" si="17"/>
        <v>0</v>
      </c>
      <c r="G105" s="42">
        <f t="shared" si="17"/>
        <v>4268.4539999999997</v>
      </c>
    </row>
    <row r="108" spans="1:7">
      <c r="A108" s="50"/>
      <c r="B108" s="40"/>
      <c r="C108" s="40"/>
      <c r="D108" s="40"/>
      <c r="E108" s="40"/>
      <c r="F108" s="40"/>
      <c r="G108" s="40"/>
    </row>
    <row r="109" spans="1:7">
      <c r="A109" s="50"/>
      <c r="B109" s="40"/>
      <c r="C109" s="40"/>
      <c r="D109" s="40"/>
      <c r="E109" s="40"/>
      <c r="F109" s="40"/>
      <c r="G109" s="40"/>
    </row>
    <row r="110" spans="1:7">
      <c r="A110" s="51"/>
      <c r="B110" s="40"/>
      <c r="C110" s="40"/>
      <c r="D110" s="40"/>
      <c r="E110" s="40"/>
      <c r="F110" s="40"/>
      <c r="G110" s="40"/>
    </row>
    <row r="111" spans="1:7">
      <c r="A111" s="50"/>
    </row>
    <row r="112" spans="1:7">
      <c r="A112" s="50"/>
      <c r="B112" s="40"/>
      <c r="C112" s="40"/>
      <c r="D112" s="40"/>
      <c r="E112" s="40"/>
      <c r="F112" s="40"/>
      <c r="G112" s="40"/>
    </row>
    <row r="113" spans="1:7">
      <c r="A113" s="50"/>
      <c r="B113" s="40"/>
      <c r="C113" s="40"/>
      <c r="D113" s="40"/>
      <c r="E113" s="40"/>
      <c r="F113" s="40"/>
      <c r="G113" s="40"/>
    </row>
    <row r="114" spans="1:7">
      <c r="A114" s="50"/>
      <c r="B114" s="40"/>
      <c r="C114" s="40"/>
      <c r="D114" s="40"/>
      <c r="E114" s="40"/>
      <c r="F114" s="40"/>
      <c r="G114" s="40"/>
    </row>
  </sheetData>
  <mergeCells count="1">
    <mergeCell ref="A2:G2"/>
  </mergeCells>
  <pageMargins left="0.70866141732283472" right="0.28000000000000003" top="0.56000000000000005" bottom="0.59" header="0.26" footer="0.35"/>
  <pageSetup paperSize="9" scale="45" fitToHeight="0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4"/>
  <sheetViews>
    <sheetView zoomScale="90" zoomScaleNormal="90" workbookViewId="0">
      <pane xSplit="1" ySplit="4" topLeftCell="B5" activePane="bottomRight" state="frozenSplit"/>
      <selection pane="topRight" activeCell="B1" sqref="B1"/>
      <selection pane="bottomLeft" activeCell="A5" sqref="A5"/>
      <selection pane="bottomRight" activeCell="J1" sqref="J1"/>
    </sheetView>
  </sheetViews>
  <sheetFormatPr defaultRowHeight="15"/>
  <cols>
    <col min="1" max="1" width="70.140625" customWidth="1"/>
    <col min="2" max="10" width="15.7109375" customWidth="1"/>
  </cols>
  <sheetData>
    <row r="1" spans="1:10" ht="15.75">
      <c r="J1" s="61" t="s">
        <v>150</v>
      </c>
    </row>
    <row r="2" spans="1:10" ht="42.75" customHeight="1">
      <c r="A2" s="63" t="s">
        <v>131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6.5" customHeight="1">
      <c r="A3" s="65" t="s">
        <v>0</v>
      </c>
      <c r="B3" s="66" t="s">
        <v>112</v>
      </c>
      <c r="C3" s="66" t="s">
        <v>113</v>
      </c>
      <c r="D3" s="66" t="s">
        <v>114</v>
      </c>
      <c r="E3" s="67" t="s">
        <v>115</v>
      </c>
      <c r="F3" s="67"/>
      <c r="G3" s="67"/>
      <c r="H3" s="67"/>
      <c r="I3" s="67"/>
      <c r="J3" s="67"/>
    </row>
    <row r="4" spans="1:10" s="4" customFormat="1" ht="42.75">
      <c r="A4" s="65"/>
      <c r="B4" s="66"/>
      <c r="C4" s="66"/>
      <c r="D4" s="66"/>
      <c r="E4" s="3" t="s">
        <v>116</v>
      </c>
      <c r="F4" s="3" t="s">
        <v>117</v>
      </c>
      <c r="G4" s="3" t="s">
        <v>118</v>
      </c>
      <c r="H4" s="3" t="s">
        <v>119</v>
      </c>
      <c r="I4" s="3" t="s">
        <v>120</v>
      </c>
      <c r="J4" s="3" t="s">
        <v>121</v>
      </c>
    </row>
    <row r="5" spans="1:10" ht="31.5">
      <c r="A5" s="5" t="s">
        <v>7</v>
      </c>
      <c r="B5" s="6">
        <f>МАКС_поликлиника!B5+ВТБ_поликлиника!B5</f>
        <v>14120.004000000001</v>
      </c>
      <c r="C5" s="6">
        <f>МАКС_поликлиника!C5+ВТБ_поликлиника!C5</f>
        <v>0</v>
      </c>
      <c r="D5" s="6">
        <f>МАКС_поликлиника!D5+ВТБ_поликлиника!D5</f>
        <v>38330.004000000001</v>
      </c>
      <c r="E5" s="6">
        <f>МАКС_поликлиника!E5+ВТБ_поликлиника!E5</f>
        <v>0</v>
      </c>
      <c r="F5" s="6">
        <f>МАКС_поликлиника!F5+ВТБ_поликлиника!F5</f>
        <v>0</v>
      </c>
      <c r="G5" s="6">
        <f>МАКС_поликлиника!G5+ВТБ_поликлиника!G5</f>
        <v>0</v>
      </c>
      <c r="H5" s="6">
        <f>МАКС_поликлиника!H5+ВТБ_поликлиника!H5</f>
        <v>0</v>
      </c>
      <c r="I5" s="6">
        <f>МАКС_поликлиника!I5+ВТБ_поликлиника!I5</f>
        <v>0</v>
      </c>
      <c r="J5" s="6">
        <f>МАКС_поликлиника!J5+ВТБ_поликлиника!J5</f>
        <v>0</v>
      </c>
    </row>
    <row r="6" spans="1:10" ht="15.75">
      <c r="A6" s="5" t="s">
        <v>8</v>
      </c>
      <c r="B6" s="6">
        <f>МАКС_поликлиника!B6+ВТБ_поликлиника!B6</f>
        <v>0</v>
      </c>
      <c r="C6" s="6">
        <f>МАКС_поликлиника!C6+ВТБ_поликлиника!C6</f>
        <v>0</v>
      </c>
      <c r="D6" s="6">
        <f>МАКС_поликлиника!D6+ВТБ_поликлиника!D6</f>
        <v>0</v>
      </c>
      <c r="E6" s="6">
        <f>МАКС_поликлиника!E6+ВТБ_поликлиника!E6</f>
        <v>0</v>
      </c>
      <c r="F6" s="6">
        <f>МАКС_поликлиника!F6+ВТБ_поликлиника!F6</f>
        <v>0</v>
      </c>
      <c r="G6" s="6">
        <f>МАКС_поликлиника!G6+ВТБ_поликлиника!G6</f>
        <v>0</v>
      </c>
      <c r="H6" s="6">
        <f>МАКС_поликлиника!H6+ВТБ_поликлиника!H6</f>
        <v>0</v>
      </c>
      <c r="I6" s="6">
        <f>МАКС_поликлиника!I6+ВТБ_поликлиника!I6</f>
        <v>0</v>
      </c>
      <c r="J6" s="6">
        <f>МАКС_поликлиника!J6+ВТБ_поликлиника!J6</f>
        <v>0</v>
      </c>
    </row>
    <row r="7" spans="1:10" s="9" customFormat="1" ht="15.75">
      <c r="A7" s="7" t="s">
        <v>9</v>
      </c>
      <c r="B7" s="8">
        <f>SUM(B5:B6)</f>
        <v>14120.004000000001</v>
      </c>
      <c r="C7" s="8">
        <f t="shared" ref="C7:J7" si="0">SUM(C5:C6)</f>
        <v>0</v>
      </c>
      <c r="D7" s="8">
        <f t="shared" si="0"/>
        <v>38330.004000000001</v>
      </c>
      <c r="E7" s="8">
        <f t="shared" si="0"/>
        <v>0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8">
        <f t="shared" si="0"/>
        <v>0</v>
      </c>
    </row>
    <row r="8" spans="1:10" ht="15.75">
      <c r="A8" s="5" t="s">
        <v>10</v>
      </c>
      <c r="B8" s="6">
        <f>МАКС_поликлиника!B8+ВТБ_поликлиника!B8</f>
        <v>1880.0039999999999</v>
      </c>
      <c r="C8" s="6">
        <f>МАКС_поликлиника!C8+ВТБ_поликлиника!C8</f>
        <v>30799.991999999998</v>
      </c>
      <c r="D8" s="6">
        <f>МАКС_поликлиника!D8+ВТБ_поликлиника!D8</f>
        <v>68624.892000000007</v>
      </c>
      <c r="E8" s="6">
        <f>МАКС_поликлиника!E8+ВТБ_поликлиника!E8</f>
        <v>0</v>
      </c>
      <c r="F8" s="6">
        <f>МАКС_поликлиника!F8+ВТБ_поликлиника!F8</f>
        <v>0</v>
      </c>
      <c r="G8" s="6">
        <f>МАКС_поликлиника!G8+ВТБ_поликлиника!G8</f>
        <v>0</v>
      </c>
      <c r="H8" s="6">
        <f>МАКС_поликлиника!H8+ВТБ_поликлиника!H8</f>
        <v>0</v>
      </c>
      <c r="I8" s="6">
        <f>МАКС_поликлиника!I8+ВТБ_поликлиника!I8</f>
        <v>0</v>
      </c>
      <c r="J8" s="6">
        <f>МАКС_поликлиника!J8+ВТБ_поликлиника!J8</f>
        <v>5.0039999999999996</v>
      </c>
    </row>
    <row r="9" spans="1:10" ht="15.75">
      <c r="A9" s="10" t="s">
        <v>13</v>
      </c>
      <c r="B9" s="6">
        <f>МАКС_поликлиника!B9+ВТБ_поликлиника!B9</f>
        <v>0</v>
      </c>
      <c r="C9" s="6">
        <f>МАКС_поликлиника!C9+ВТБ_поликлиника!C9</f>
        <v>9450</v>
      </c>
      <c r="D9" s="6">
        <f>МАКС_поликлиника!D9+ВТБ_поликлиника!D9</f>
        <v>5599.9920000000002</v>
      </c>
      <c r="E9" s="6">
        <f>МАКС_поликлиника!E9+ВТБ_поликлиника!E9</f>
        <v>0</v>
      </c>
      <c r="F9" s="6">
        <f>МАКС_поликлиника!F9+ВТБ_поликлиника!F9</f>
        <v>0</v>
      </c>
      <c r="G9" s="6">
        <f>МАКС_поликлиника!G9+ВТБ_поликлиника!G9</f>
        <v>0</v>
      </c>
      <c r="H9" s="6">
        <f>МАКС_поликлиника!H9+ВТБ_поликлиника!H9</f>
        <v>0</v>
      </c>
      <c r="I9" s="6">
        <f>МАКС_поликлиника!I9+ВТБ_поликлиника!I9</f>
        <v>0</v>
      </c>
      <c r="J9" s="6">
        <f>МАКС_поликлиника!J9+ВТБ_поликлиника!J9</f>
        <v>0</v>
      </c>
    </row>
    <row r="10" spans="1:10" ht="31.5">
      <c r="A10" s="10" t="s">
        <v>12</v>
      </c>
      <c r="B10" s="6">
        <f>МАКС_поликлиника!B10+ВТБ_поликлиника!B10</f>
        <v>0</v>
      </c>
      <c r="C10" s="6">
        <f>МАКС_поликлиника!C10+ВТБ_поликлиника!C10</f>
        <v>59999.987999999998</v>
      </c>
      <c r="D10" s="6">
        <f>МАКС_поликлиника!D10+ВТБ_поликлиника!D10</f>
        <v>7749.9719999999998</v>
      </c>
      <c r="E10" s="6">
        <f>МАКС_поликлиника!E10+ВТБ_поликлиника!E10</f>
        <v>0</v>
      </c>
      <c r="F10" s="6">
        <f>МАКС_поликлиника!F10+ВТБ_поликлиника!F10</f>
        <v>0</v>
      </c>
      <c r="G10" s="6">
        <f>МАКС_поликлиника!G10+ВТБ_поликлиника!G10</f>
        <v>0</v>
      </c>
      <c r="H10" s="6">
        <f>МАКС_поликлиника!H10+ВТБ_поликлиника!H10</f>
        <v>0</v>
      </c>
      <c r="I10" s="6">
        <f>МАКС_поликлиника!I10+ВТБ_поликлиника!I10</f>
        <v>0</v>
      </c>
      <c r="J10" s="6">
        <f>МАКС_поликлиника!J10+ВТБ_поликлиника!J10</f>
        <v>0</v>
      </c>
    </row>
    <row r="11" spans="1:10" ht="15.75">
      <c r="A11" s="10" t="s">
        <v>14</v>
      </c>
      <c r="B11" s="6">
        <f>МАКС_поликлиника!B11+ВТБ_поликлиника!B11</f>
        <v>2274.9960000000001</v>
      </c>
      <c r="C11" s="6">
        <f>МАКС_поликлиника!C11+ВТБ_поликлиника!C11</f>
        <v>31832.985000000001</v>
      </c>
      <c r="D11" s="6">
        <f>МАКС_поликлиника!D11+ВТБ_поликлиника!D11</f>
        <v>136330.96</v>
      </c>
      <c r="E11" s="6">
        <f>МАКС_поликлиника!E11+ВТБ_поликлиника!E11</f>
        <v>0</v>
      </c>
      <c r="F11" s="6">
        <f>МАКС_поликлиника!F11+ВТБ_поликлиника!F11</f>
        <v>99.995999999999995</v>
      </c>
      <c r="G11" s="6">
        <f>МАКС_поликлиника!G11+ВТБ_поликлиника!G11</f>
        <v>891.99599999999987</v>
      </c>
      <c r="H11" s="6">
        <f>МАКС_поликлиника!H11+ВТБ_поликлиника!H11</f>
        <v>323.00400000000002</v>
      </c>
      <c r="I11" s="6">
        <f>МАКС_поликлиника!I11+ВТБ_поликлиника!I11</f>
        <v>186</v>
      </c>
      <c r="J11" s="6">
        <f>МАКС_поликлиника!J11+ВТБ_поликлиника!J11</f>
        <v>0</v>
      </c>
    </row>
    <row r="12" spans="1:10" ht="31.5">
      <c r="A12" s="5" t="s">
        <v>11</v>
      </c>
      <c r="B12" s="6">
        <f>МАКС_поликлиника!B12+ВТБ_поликлиника!B12</f>
        <v>0</v>
      </c>
      <c r="C12" s="6">
        <f>МАКС_поликлиника!C12+ВТБ_поликлиника!C12</f>
        <v>0</v>
      </c>
      <c r="D12" s="6">
        <f>МАКС_поликлиника!D12+ВТБ_поликлиника!D12</f>
        <v>79999.991999999998</v>
      </c>
      <c r="E12" s="6">
        <f>МАКС_поликлиника!E12+ВТБ_поликлиника!E12</f>
        <v>0</v>
      </c>
      <c r="F12" s="6">
        <f>МАКС_поликлиника!F12+ВТБ_поликлиника!F12</f>
        <v>0</v>
      </c>
      <c r="G12" s="6">
        <f>МАКС_поликлиника!G12+ВТБ_поликлиника!G12</f>
        <v>0</v>
      </c>
      <c r="H12" s="6">
        <f>МАКС_поликлиника!H12+ВТБ_поликлиника!H12</f>
        <v>0</v>
      </c>
      <c r="I12" s="6">
        <f>МАКС_поликлиника!I12+ВТБ_поликлиника!I12</f>
        <v>0</v>
      </c>
      <c r="J12" s="6">
        <f>МАКС_поликлиника!J12+ВТБ_поликлиника!J12</f>
        <v>0</v>
      </c>
    </row>
    <row r="13" spans="1:10" s="9" customFormat="1" ht="15.75">
      <c r="A13" s="11" t="s">
        <v>15</v>
      </c>
      <c r="B13" s="8">
        <f>SUM(B8:B12)</f>
        <v>4155</v>
      </c>
      <c r="C13" s="8">
        <f t="shared" ref="C13:J13" si="1">SUM(C8:C12)</f>
        <v>132082.965</v>
      </c>
      <c r="D13" s="8">
        <f t="shared" si="1"/>
        <v>298305.80799999996</v>
      </c>
      <c r="E13" s="8">
        <f t="shared" si="1"/>
        <v>0</v>
      </c>
      <c r="F13" s="8">
        <f t="shared" si="1"/>
        <v>99.995999999999995</v>
      </c>
      <c r="G13" s="8">
        <f t="shared" si="1"/>
        <v>891.99599999999987</v>
      </c>
      <c r="H13" s="8">
        <f t="shared" si="1"/>
        <v>323.00400000000002</v>
      </c>
      <c r="I13" s="8">
        <f t="shared" si="1"/>
        <v>186</v>
      </c>
      <c r="J13" s="8">
        <f t="shared" si="1"/>
        <v>5.0039999999999996</v>
      </c>
    </row>
    <row r="14" spans="1:10" ht="15.75">
      <c r="A14" s="15" t="s">
        <v>16</v>
      </c>
      <c r="B14" s="6">
        <f>МАКС_поликлиника!B14+ВТБ_поликлиника!B14</f>
        <v>37854.036</v>
      </c>
      <c r="C14" s="6">
        <f>МАКС_поликлиника!C14+ВТБ_поликлиника!C14</f>
        <v>9027.6749999999975</v>
      </c>
      <c r="D14" s="6">
        <f>МАКС_поликлиника!D14+ВТБ_поликлиника!D14</f>
        <v>38874.478000000003</v>
      </c>
      <c r="E14" s="6">
        <f>МАКС_поликлиника!E14+ВТБ_поликлиника!E14</f>
        <v>5526.4160000000002</v>
      </c>
      <c r="F14" s="6">
        <f>МАКС_поликлиника!F14+ВТБ_поликлиника!F14</f>
        <v>226.065</v>
      </c>
      <c r="G14" s="6">
        <f>МАКС_поликлиника!G14+ВТБ_поликлиника!G14</f>
        <v>2823.4519999999998</v>
      </c>
      <c r="H14" s="6">
        <f>МАКС_поликлиника!H14+ВТБ_поликлиника!H14</f>
        <v>1014.9349999999999</v>
      </c>
      <c r="I14" s="6">
        <f>МАКС_поликлиника!I14+ВТБ_поликлиника!I14</f>
        <v>559.274</v>
      </c>
      <c r="J14" s="6">
        <f>МАКС_поликлиника!J14+ВТБ_поликлиника!J14</f>
        <v>111.07299999999999</v>
      </c>
    </row>
    <row r="15" spans="1:10" ht="15.75">
      <c r="A15" s="15" t="s">
        <v>17</v>
      </c>
      <c r="B15" s="6">
        <f>МАКС_поликлиника!B15+ВТБ_поликлиника!B15</f>
        <v>26002.098999999998</v>
      </c>
      <c r="C15" s="6">
        <f>МАКС_поликлиника!C15+ВТБ_поликлиника!C15</f>
        <v>5638.6379999999999</v>
      </c>
      <c r="D15" s="6">
        <f>МАКС_поликлиника!D15+ВТБ_поликлиника!D15</f>
        <v>18504.47</v>
      </c>
      <c r="E15" s="6">
        <f>МАКС_поликлиника!E15+ВТБ_поликлиника!E15</f>
        <v>3134.1410000000005</v>
      </c>
      <c r="F15" s="6">
        <f>МАКС_поликлиника!F15+ВТБ_поликлиника!F15</f>
        <v>840.23000000000013</v>
      </c>
      <c r="G15" s="6">
        <f>МАКС_поликлиника!G15+ВТБ_поликлиника!G15</f>
        <v>1673.4190000000001</v>
      </c>
      <c r="H15" s="6">
        <f>МАКС_поликлиника!H15+ВТБ_поликлиника!H15</f>
        <v>613.44799999999998</v>
      </c>
      <c r="I15" s="6">
        <f>МАКС_поликлиника!I15+ВТБ_поликлиника!I15</f>
        <v>370.815</v>
      </c>
      <c r="J15" s="6">
        <f>МАКС_поликлиника!J15+ВТБ_поликлиника!J15</f>
        <v>188.40299999999999</v>
      </c>
    </row>
    <row r="16" spans="1:10" ht="15.75">
      <c r="A16" s="53" t="s">
        <v>122</v>
      </c>
      <c r="B16" s="6">
        <f>МАКС_поликлиника!B16+ВТБ_поликлиника!B16</f>
        <v>0</v>
      </c>
      <c r="C16" s="6">
        <f>МАКС_поликлиника!C16+ВТБ_поликлиника!C16</f>
        <v>0</v>
      </c>
      <c r="D16" s="6">
        <f>МАКС_поликлиника!D16+ВТБ_поликлиника!D16</f>
        <v>0</v>
      </c>
      <c r="E16" s="6">
        <f>МАКС_поликлиника!E16+ВТБ_поликлиника!E16</f>
        <v>0</v>
      </c>
      <c r="F16" s="6">
        <f>МАКС_поликлиника!F16+ВТБ_поликлиника!F16</f>
        <v>0</v>
      </c>
      <c r="G16" s="6">
        <f>МАКС_поликлиника!G16+ВТБ_поликлиника!G16</f>
        <v>0</v>
      </c>
      <c r="H16" s="6">
        <f>МАКС_поликлиника!H16+ВТБ_поликлиника!H16</f>
        <v>0</v>
      </c>
      <c r="I16" s="6">
        <f>МАКС_поликлиника!I16+ВТБ_поликлиника!I16</f>
        <v>0</v>
      </c>
      <c r="J16" s="6">
        <f>МАКС_поликлиника!J16+ВТБ_поликлиника!J16</f>
        <v>0</v>
      </c>
    </row>
    <row r="17" spans="1:10" ht="15.75">
      <c r="A17" s="5" t="s">
        <v>21</v>
      </c>
      <c r="B17" s="6">
        <f>МАКС_поликлиника!B17+ВТБ_поликлиника!B17</f>
        <v>0</v>
      </c>
      <c r="C17" s="6">
        <f>МАКС_поликлиника!C17+ВТБ_поликлиника!C17</f>
        <v>0</v>
      </c>
      <c r="D17" s="6">
        <f>МАКС_поликлиника!D17+ВТБ_поликлиника!D17</f>
        <v>39.996000000000002</v>
      </c>
      <c r="E17" s="6">
        <f>МАКС_поликлиника!E17+ВТБ_поликлиника!E17</f>
        <v>0</v>
      </c>
      <c r="F17" s="6">
        <f>МАКС_поликлиника!F17+ВТБ_поликлиника!F17</f>
        <v>0</v>
      </c>
      <c r="G17" s="6">
        <f>МАКС_поликлиника!G17+ВТБ_поликлиника!G17</f>
        <v>0</v>
      </c>
      <c r="H17" s="6">
        <f>МАКС_поликлиника!H17+ВТБ_поликлиника!H17</f>
        <v>0</v>
      </c>
      <c r="I17" s="6">
        <f>МАКС_поликлиника!I17+ВТБ_поликлиника!I17</f>
        <v>0</v>
      </c>
      <c r="J17" s="6">
        <f>МАКС_поликлиника!J17+ВТБ_поликлиника!J17</f>
        <v>0</v>
      </c>
    </row>
    <row r="18" spans="1:10" ht="15.75">
      <c r="A18" s="10" t="s">
        <v>20</v>
      </c>
      <c r="B18" s="6">
        <f>МАКС_поликлиника!B18+ВТБ_поликлиника!B18</f>
        <v>120</v>
      </c>
      <c r="C18" s="6">
        <f>МАКС_поликлиника!C18+ВТБ_поликлиника!C18</f>
        <v>0</v>
      </c>
      <c r="D18" s="6">
        <f>МАКС_поликлиника!D18+ВТБ_поликлиника!D18</f>
        <v>0</v>
      </c>
      <c r="E18" s="6">
        <f>МАКС_поликлиника!E18+ВТБ_поликлиника!E18</f>
        <v>0</v>
      </c>
      <c r="F18" s="6">
        <f>МАКС_поликлиника!F18+ВТБ_поликлиника!F18</f>
        <v>0</v>
      </c>
      <c r="G18" s="6">
        <f>МАКС_поликлиника!G18+ВТБ_поликлиника!G18</f>
        <v>0</v>
      </c>
      <c r="H18" s="6">
        <f>МАКС_поликлиника!H18+ВТБ_поликлиника!H18</f>
        <v>0</v>
      </c>
      <c r="I18" s="6">
        <f>МАКС_поликлиника!I18+ВТБ_поликлиника!I18</f>
        <v>0</v>
      </c>
      <c r="J18" s="6">
        <f>МАКС_поликлиника!J18+ВТБ_поликлиника!J18</f>
        <v>0</v>
      </c>
    </row>
    <row r="19" spans="1:10" ht="15.75">
      <c r="A19" s="53" t="s">
        <v>123</v>
      </c>
      <c r="B19" s="6">
        <f>МАКС_поликлиника!B19+ВТБ_поликлиника!B19</f>
        <v>0</v>
      </c>
      <c r="C19" s="6">
        <f>МАКС_поликлиника!C19+ВТБ_поликлиника!C19</f>
        <v>0</v>
      </c>
      <c r="D19" s="6">
        <f>МАКС_поликлиника!D19+ВТБ_поликлиника!D19</f>
        <v>0</v>
      </c>
      <c r="E19" s="6">
        <f>МАКС_поликлиника!E19+ВТБ_поликлиника!E19</f>
        <v>0</v>
      </c>
      <c r="F19" s="6">
        <f>МАКС_поликлиника!F19+ВТБ_поликлиника!F19</f>
        <v>0</v>
      </c>
      <c r="G19" s="6">
        <f>МАКС_поликлиника!G19+ВТБ_поликлиника!G19</f>
        <v>0</v>
      </c>
      <c r="H19" s="6">
        <f>МАКС_поликлиника!H19+ВТБ_поликлиника!H19</f>
        <v>0</v>
      </c>
      <c r="I19" s="6">
        <f>МАКС_поликлиника!I19+ВТБ_поликлиника!I19</f>
        <v>0</v>
      </c>
      <c r="J19" s="6">
        <f>МАКС_поликлиника!J19+ВТБ_поликлиника!J19</f>
        <v>0</v>
      </c>
    </row>
    <row r="20" spans="1:10" ht="31.5">
      <c r="A20" s="5" t="s">
        <v>18</v>
      </c>
      <c r="B20" s="6">
        <f>МАКС_поликлиника!B20+ВТБ_поликлиника!B20</f>
        <v>48337.991999999998</v>
      </c>
      <c r="C20" s="6">
        <f>МАКС_поликлиника!C20+ВТБ_поликлиника!C20</f>
        <v>2000.0039999999997</v>
      </c>
      <c r="D20" s="6">
        <f>МАКС_поликлиника!D20+ВТБ_поликлиника!D20</f>
        <v>9000</v>
      </c>
      <c r="E20" s="6">
        <f>МАКС_поликлиника!E20+ВТБ_поликлиника!E20</f>
        <v>0</v>
      </c>
      <c r="F20" s="6">
        <f>МАКС_поликлиника!F20+ВТБ_поликлиника!F20</f>
        <v>0</v>
      </c>
      <c r="G20" s="6">
        <f>МАКС_поликлиника!G20+ВТБ_поликлиника!G20</f>
        <v>0</v>
      </c>
      <c r="H20" s="6">
        <f>МАКС_поликлиника!H20+ВТБ_поликлиника!H20</f>
        <v>0</v>
      </c>
      <c r="I20" s="6">
        <f>МАКС_поликлиника!I20+ВТБ_поликлиника!I20</f>
        <v>0</v>
      </c>
      <c r="J20" s="6">
        <f>МАКС_поликлиника!J20+ВТБ_поликлиника!J20</f>
        <v>0</v>
      </c>
    </row>
    <row r="21" spans="1:10" ht="15.75">
      <c r="A21" s="53" t="s">
        <v>124</v>
      </c>
      <c r="B21" s="6">
        <f>МАКС_поликлиника!B21+ВТБ_поликлиника!B21</f>
        <v>0</v>
      </c>
      <c r="C21" s="6">
        <f>МАКС_поликлиника!C21+ВТБ_поликлиника!C21</f>
        <v>0</v>
      </c>
      <c r="D21" s="6">
        <f>МАКС_поликлиника!D21+ВТБ_поликлиника!D21</f>
        <v>0</v>
      </c>
      <c r="E21" s="6">
        <f>МАКС_поликлиника!E21+ВТБ_поликлиника!E21</f>
        <v>0</v>
      </c>
      <c r="F21" s="6">
        <f>МАКС_поликлиника!F21+ВТБ_поликлиника!F21</f>
        <v>0</v>
      </c>
      <c r="G21" s="6">
        <f>МАКС_поликлиника!G21+ВТБ_поликлиника!G21</f>
        <v>0</v>
      </c>
      <c r="H21" s="6">
        <f>МАКС_поликлиника!H21+ВТБ_поликлиника!H21</f>
        <v>0</v>
      </c>
      <c r="I21" s="6">
        <f>МАКС_поликлиника!I21+ВТБ_поликлиника!I21</f>
        <v>0</v>
      </c>
      <c r="J21" s="6">
        <f>МАКС_поликлиника!J21+ВТБ_поликлиника!J21</f>
        <v>0</v>
      </c>
    </row>
    <row r="22" spans="1:10" ht="15.75">
      <c r="A22" s="5" t="s">
        <v>19</v>
      </c>
      <c r="B22" s="6">
        <f>МАКС_поликлиника!B22+ВТБ_поликлиника!B22</f>
        <v>46317</v>
      </c>
      <c r="C22" s="6">
        <f>МАКС_поликлиника!C22+ВТБ_поликлиника!C22</f>
        <v>27156</v>
      </c>
      <c r="D22" s="6">
        <f>МАКС_поликлиника!D22+ВТБ_поликлиника!D22</f>
        <v>732</v>
      </c>
      <c r="E22" s="6">
        <f>МАКС_поликлиника!E22+ВТБ_поликлиника!E22</f>
        <v>0</v>
      </c>
      <c r="F22" s="6">
        <f>МАКС_поликлиника!F22+ВТБ_поликлиника!F22</f>
        <v>0</v>
      </c>
      <c r="G22" s="6">
        <f>МАКС_поликлиника!G22+ВТБ_поликлиника!G22</f>
        <v>0</v>
      </c>
      <c r="H22" s="6">
        <f>МАКС_поликлиника!H22+ВТБ_поликлиника!H22</f>
        <v>0</v>
      </c>
      <c r="I22" s="6">
        <f>МАКС_поликлиника!I22+ВТБ_поликлиника!I22</f>
        <v>0</v>
      </c>
      <c r="J22" s="6">
        <f>МАКС_поликлиника!J22+ВТБ_поликлиника!J22</f>
        <v>0</v>
      </c>
    </row>
    <row r="23" spans="1:10" ht="31.5">
      <c r="A23" s="14" t="s">
        <v>23</v>
      </c>
      <c r="B23" s="6">
        <f>МАКС_поликлиника!B23+ВТБ_поликлиника!B23</f>
        <v>58595.975999999995</v>
      </c>
      <c r="C23" s="6">
        <f>МАКС_поликлиника!C23+ВТБ_поликлиника!C23</f>
        <v>13974.344999999999</v>
      </c>
      <c r="D23" s="6">
        <f>МАКС_поликлиника!D23+ВТБ_поликлиника!D23</f>
        <v>60175.561999999991</v>
      </c>
      <c r="E23" s="6">
        <f>МАКС_поликлиника!E23+ВТБ_поликлиника!E23</f>
        <v>8554.5879999999997</v>
      </c>
      <c r="F23" s="6">
        <f>МАКС_поликлиника!F23+ВТБ_поликлиника!F23</f>
        <v>349.935</v>
      </c>
      <c r="G23" s="6">
        <f>МАКС_поликлиника!G23+ВТБ_поликлиника!G23</f>
        <v>4370.5479999999998</v>
      </c>
      <c r="H23" s="6">
        <f>МАКС_поликлиника!H23+ВТБ_поликлиника!H23</f>
        <v>1571.0649999999998</v>
      </c>
      <c r="I23" s="6">
        <f>МАКС_поликлиника!I23+ВТБ_поликлиника!I23</f>
        <v>865.726</v>
      </c>
      <c r="J23" s="6">
        <f>МАКС_поликлиника!J23+ВТБ_поликлиника!J23</f>
        <v>171.935</v>
      </c>
    </row>
    <row r="24" spans="1:10" ht="31.5">
      <c r="A24" s="13" t="s">
        <v>22</v>
      </c>
      <c r="B24" s="6">
        <f>МАКС_поликлиника!B24+ВТБ_поликлиника!B24</f>
        <v>47835.917000000009</v>
      </c>
      <c r="C24" s="6">
        <f>МАКС_поликлиника!C24+ВТБ_поликлиника!C24</f>
        <v>10373.370000000003</v>
      </c>
      <c r="D24" s="6">
        <f>МАКС_поликлиника!D24+ВТБ_поликлиника!D24</f>
        <v>34042.570000000007</v>
      </c>
      <c r="E24" s="6">
        <f>МАКС_поликлиника!E24+ВТБ_поликлиника!E24</f>
        <v>5765.8630000000003</v>
      </c>
      <c r="F24" s="6">
        <f>МАКС_поликлиника!F24+ВТБ_поликлиника!F24</f>
        <v>1545.7660000000001</v>
      </c>
      <c r="G24" s="6">
        <f>МАКС_поликлиника!G24+ВТБ_поликлиника!G24</f>
        <v>3078.5810000000001</v>
      </c>
      <c r="H24" s="6">
        <f>МАКС_поликлиника!H24+ВТБ_поликлиника!H24</f>
        <v>1128.5560000000003</v>
      </c>
      <c r="I24" s="6">
        <f>МАКС_поликлиника!I24+ВТБ_поликлиника!I24</f>
        <v>682.18499999999995</v>
      </c>
      <c r="J24" s="6">
        <f>МАКС_поликлиника!J24+ВТБ_поликлиника!J24</f>
        <v>346.60500000000008</v>
      </c>
    </row>
    <row r="25" spans="1:10" ht="15.75">
      <c r="A25" s="53" t="s">
        <v>125</v>
      </c>
      <c r="B25" s="6">
        <f>МАКС_поликлиника!B25+ВТБ_поликлиника!B25</f>
        <v>0</v>
      </c>
      <c r="C25" s="6">
        <f>МАКС_поликлиника!C25+ВТБ_поликлиника!C25</f>
        <v>0</v>
      </c>
      <c r="D25" s="6">
        <f>МАКС_поликлиника!D25+ВТБ_поликлиника!D25</f>
        <v>0</v>
      </c>
      <c r="E25" s="6">
        <f>МАКС_поликлиника!E25+ВТБ_поликлиника!E25</f>
        <v>0</v>
      </c>
      <c r="F25" s="6">
        <f>МАКС_поликлиника!F25+ВТБ_поликлиника!F25</f>
        <v>0</v>
      </c>
      <c r="G25" s="6">
        <f>МАКС_поликлиника!G25+ВТБ_поликлиника!G25</f>
        <v>0</v>
      </c>
      <c r="H25" s="6">
        <f>МАКС_поликлиника!H25+ВТБ_поликлиника!H25</f>
        <v>0</v>
      </c>
      <c r="I25" s="6">
        <f>МАКС_поликлиника!I25+ВТБ_поликлиника!I25</f>
        <v>0</v>
      </c>
      <c r="J25" s="6">
        <f>МАКС_поликлиника!J25+ВТБ_поликлиника!J25</f>
        <v>0</v>
      </c>
    </row>
    <row r="26" spans="1:10" s="9" customFormat="1" ht="15.75">
      <c r="A26" s="7" t="s">
        <v>24</v>
      </c>
      <c r="B26" s="8">
        <f>SUM(B14:B25)</f>
        <v>265063.01999999996</v>
      </c>
      <c r="C26" s="8">
        <f t="shared" ref="C26:J26" si="2">SUM(C14:C25)</f>
        <v>68170.032000000007</v>
      </c>
      <c r="D26" s="8">
        <f t="shared" si="2"/>
        <v>161369.076</v>
      </c>
      <c r="E26" s="8">
        <f t="shared" si="2"/>
        <v>22981.008000000002</v>
      </c>
      <c r="F26" s="8">
        <f t="shared" si="2"/>
        <v>2961.9960000000001</v>
      </c>
      <c r="G26" s="8">
        <f t="shared" si="2"/>
        <v>11946</v>
      </c>
      <c r="H26" s="8">
        <f t="shared" si="2"/>
        <v>4328.0039999999999</v>
      </c>
      <c r="I26" s="8">
        <f t="shared" si="2"/>
        <v>2478</v>
      </c>
      <c r="J26" s="8">
        <f t="shared" si="2"/>
        <v>818.01600000000008</v>
      </c>
    </row>
    <row r="27" spans="1:10" ht="31.5">
      <c r="A27" s="19" t="s">
        <v>37</v>
      </c>
      <c r="B27" s="6">
        <f>МАКС_поликлиника!B27+ВТБ_поликлиника!B27</f>
        <v>10613.226000000002</v>
      </c>
      <c r="C27" s="6">
        <f>МАКС_поликлиника!C27+ВТБ_поликлиника!C27</f>
        <v>4347.9589999999998</v>
      </c>
      <c r="D27" s="6">
        <f>МАКС_поликлиника!D27+ВТБ_поликлиника!D27</f>
        <v>16300.686000000002</v>
      </c>
      <c r="E27" s="6">
        <f>МАКС_поликлиника!E27+ВТБ_поликлиника!E27</f>
        <v>1017.2020000000001</v>
      </c>
      <c r="F27" s="6">
        <f>МАКС_поликлиника!F27+ВТБ_поликлиника!F27</f>
        <v>156.71799999999999</v>
      </c>
      <c r="G27" s="6">
        <f>МАКС_поликлиника!G27+ВТБ_поликлиника!G27</f>
        <v>844.51600000000008</v>
      </c>
      <c r="H27" s="6">
        <f>МАКС_поликлиника!H27+ВТБ_поликлиника!H27</f>
        <v>312.25799999999998</v>
      </c>
      <c r="I27" s="6">
        <f>МАКС_поликлиника!I27+ВТБ_поликлиника!I27</f>
        <v>196.93500000000003</v>
      </c>
      <c r="J27" s="6">
        <f>МАКС_поликлиника!J27+ВТБ_поликлиника!J27</f>
        <v>7.0970000000000013</v>
      </c>
    </row>
    <row r="28" spans="1:10" ht="15.75">
      <c r="A28" s="12" t="s">
        <v>25</v>
      </c>
      <c r="B28" s="6">
        <f>МАКС_поликлиника!B28+ВТБ_поликлиника!B28</f>
        <v>18881.004000000001</v>
      </c>
      <c r="C28" s="6">
        <f>МАКС_поликлиника!C28+ВТБ_поликлиника!C28</f>
        <v>6075</v>
      </c>
      <c r="D28" s="6">
        <f>МАКС_поликлиника!D28+ВТБ_поликлиника!D28</f>
        <v>32576.993999999995</v>
      </c>
      <c r="E28" s="6">
        <f>МАКС_поликлиника!E28+ВТБ_поликлиника!E28</f>
        <v>2928.9959999999996</v>
      </c>
      <c r="F28" s="6">
        <f>МАКС_поликлиника!F28+ВТБ_поликлиника!F28</f>
        <v>531.99599999999998</v>
      </c>
      <c r="G28" s="6">
        <f>МАКС_поликлиника!G28+ВТБ_поликлиника!G28</f>
        <v>1472.0039999999999</v>
      </c>
      <c r="H28" s="6">
        <f>МАКС_поликлиника!H28+ВТБ_поликлиника!H28</f>
        <v>540.99599999999998</v>
      </c>
      <c r="I28" s="6">
        <f>МАКС_поликлиника!I28+ВТБ_поликлиника!I28</f>
        <v>332.00400000000002</v>
      </c>
      <c r="J28" s="6">
        <f>МАКС_поликлиника!J28+ВТБ_поликлиника!J28</f>
        <v>101.994</v>
      </c>
    </row>
    <row r="29" spans="1:10" ht="15.75">
      <c r="A29" s="20" t="s">
        <v>38</v>
      </c>
      <c r="B29" s="6">
        <f>МАКС_поликлиника!B29+ВТБ_поликлиника!B29</f>
        <v>3173.9399999999996</v>
      </c>
      <c r="C29" s="6">
        <f>МАКС_поликлиника!C29+ВТБ_поликлиника!C29</f>
        <v>1548.396</v>
      </c>
      <c r="D29" s="6">
        <f>МАКС_поликлиника!D29+ВТБ_поликлиника!D29</f>
        <v>9258.0660000000007</v>
      </c>
      <c r="E29" s="6">
        <f>МАКС_поликлиника!E29+ВТБ_поликлиника!E29</f>
        <v>464.51400000000001</v>
      </c>
      <c r="F29" s="6">
        <f>МАКС_поликлиника!F29+ВТБ_поликлиника!F29</f>
        <v>10.835999999999999</v>
      </c>
      <c r="G29" s="6">
        <f>МАКС_поликлиника!G29+ВТБ_поликлиника!G29</f>
        <v>332.64599999999996</v>
      </c>
      <c r="H29" s="6">
        <f>МАКС_поликлиника!H29+ВТБ_поликлиника!H29</f>
        <v>120.774</v>
      </c>
      <c r="I29" s="6">
        <f>МАКС_поликлиника!I29+ВТБ_поликлиника!I29</f>
        <v>69.936000000000007</v>
      </c>
      <c r="J29" s="6">
        <f>МАКС_поликлиника!J29+ВТБ_поликлиника!J29</f>
        <v>5.4179999999999993</v>
      </c>
    </row>
    <row r="30" spans="1:10" ht="15.75">
      <c r="A30" s="17" t="s">
        <v>35</v>
      </c>
      <c r="B30" s="6">
        <f>МАКС_поликлиника!B30+ВТБ_поликлиника!B30</f>
        <v>9768.9380000000001</v>
      </c>
      <c r="C30" s="6">
        <f>МАКС_поликлиника!C30+ВТБ_поликлиника!C30</f>
        <v>4477.8810000000003</v>
      </c>
      <c r="D30" s="6">
        <f>МАКС_поликлиника!D30+ВТБ_поликлиника!D30</f>
        <v>25906.512999999999</v>
      </c>
      <c r="E30" s="6">
        <f>МАКС_поликлиника!E30+ВТБ_поликлиника!E30</f>
        <v>1417.9190000000001</v>
      </c>
      <c r="F30" s="6">
        <f>МАКС_поликлиника!F30+ВТБ_поликлиника!F30</f>
        <v>51.25</v>
      </c>
      <c r="G30" s="6">
        <f>МАКС_поликлиника!G30+ВТБ_поликлиника!G30</f>
        <v>1029.0999999999999</v>
      </c>
      <c r="H30" s="6">
        <f>МАКС_поликлиника!H30+ВТБ_поликлиника!H30</f>
        <v>380.61900000000003</v>
      </c>
      <c r="I30" s="6">
        <f>МАКС_поликлиника!I30+ВТБ_поликлиника!I30</f>
        <v>239.16899999999998</v>
      </c>
      <c r="J30" s="6">
        <f>МАКС_поликлиника!J30+ВТБ_поликлиника!J30</f>
        <v>36.9</v>
      </c>
    </row>
    <row r="31" spans="1:10" ht="15.75">
      <c r="A31" s="18" t="s">
        <v>36</v>
      </c>
      <c r="B31" s="6">
        <f>МАКС_поликлиника!B31+ВТБ_поликлиника!B31</f>
        <v>12178.493</v>
      </c>
      <c r="C31" s="6">
        <f>МАКС_поликлиника!C31+ВТБ_поликлиника!C31</f>
        <v>4677.951</v>
      </c>
      <c r="D31" s="6">
        <f>МАКС_поликлиника!D31+ВТБ_поликлиника!D31</f>
        <v>17394.099999999999</v>
      </c>
      <c r="E31" s="6">
        <f>МАКС_поликлиника!E31+ВТБ_поликлиника!E31</f>
        <v>1362.6849999999999</v>
      </c>
      <c r="F31" s="6">
        <f>МАКС_поликлиника!F31+ВТБ_поликлиника!F31</f>
        <v>66.83</v>
      </c>
      <c r="G31" s="6">
        <f>МАКС_поликлиника!G31+ВТБ_поликлиника!G31</f>
        <v>953.21</v>
      </c>
      <c r="H31" s="6">
        <f>МАКС_поликлиника!H31+ВТБ_поликлиника!H31</f>
        <v>340.82299999999998</v>
      </c>
      <c r="I31" s="6">
        <f>МАКС_поликлиника!I31+ВТБ_поликлиника!I31</f>
        <v>182.86299999999997</v>
      </c>
      <c r="J31" s="6">
        <f>МАКС_поликлиника!J31+ВТБ_поликлиника!J31</f>
        <v>14.581</v>
      </c>
    </row>
    <row r="32" spans="1:10" ht="15.75">
      <c r="A32" s="12" t="s">
        <v>29</v>
      </c>
      <c r="B32" s="6">
        <f>МАКС_поликлиника!B32+ВТБ_поликлиника!B32</f>
        <v>18675</v>
      </c>
      <c r="C32" s="6">
        <f>МАКС_поликлиника!C32+ВТБ_поликлиника!C32</f>
        <v>5950.02</v>
      </c>
      <c r="D32" s="6">
        <f>МАКС_поликлиника!D32+ВТБ_поликлиника!D32</f>
        <v>24676.23</v>
      </c>
      <c r="E32" s="6">
        <f>МАКС_поликлиника!E32+ВТБ_поликлиника!E32</f>
        <v>2000.0039999999999</v>
      </c>
      <c r="F32" s="6">
        <f>МАКС_поликлиника!F32+ВТБ_поликлиника!F32</f>
        <v>272.00400000000002</v>
      </c>
      <c r="G32" s="6">
        <f>МАКС_поликлиника!G32+ВТБ_поликлиника!G32</f>
        <v>1265.0039999999997</v>
      </c>
      <c r="H32" s="6">
        <f>МАКС_поликлиника!H32+ВТБ_поликлиника!H32</f>
        <v>462.99599999999998</v>
      </c>
      <c r="I32" s="6">
        <f>МАКС_поликлиника!I32+ВТБ_поликлиника!I32</f>
        <v>279</v>
      </c>
      <c r="J32" s="6">
        <f>МАКС_поликлиника!J32+ВТБ_поликлиника!J32</f>
        <v>57</v>
      </c>
    </row>
    <row r="33" spans="1:10" ht="15.75">
      <c r="A33" s="12" t="s">
        <v>30</v>
      </c>
      <c r="B33" s="6">
        <f>МАКС_поликлиника!B33+ВТБ_поликлиника!B33</f>
        <v>9125.0640000000003</v>
      </c>
      <c r="C33" s="6">
        <f>МАКС_поликлиника!C33+ВТБ_поликлиника!C33</f>
        <v>4451.616</v>
      </c>
      <c r="D33" s="6">
        <f>МАКС_поликлиника!D33+ВТБ_поликлиника!D33</f>
        <v>26616.941999999999</v>
      </c>
      <c r="E33" s="6">
        <f>МАКС_поликлиника!E33+ВТБ_поликлиника!E33</f>
        <v>1335.4860000000001</v>
      </c>
      <c r="F33" s="6">
        <f>МАКС_поликлиника!F33+ВТБ_поликлиника!F33</f>
        <v>31.164000000000001</v>
      </c>
      <c r="G33" s="6">
        <f>МАКС_поликлиника!G33+ВТБ_поликлиника!G33</f>
        <v>956.35799999999995</v>
      </c>
      <c r="H33" s="6">
        <f>МАКС_поликлиника!H33+ВТБ_поликлиника!H33</f>
        <v>347.226</v>
      </c>
      <c r="I33" s="6">
        <f>МАКС_поликлиника!I33+ВТБ_поликлиника!I33</f>
        <v>201.06</v>
      </c>
      <c r="J33" s="6">
        <f>МАКС_поликлиника!J33+ВТБ_поликлиника!J33</f>
        <v>15.582000000000001</v>
      </c>
    </row>
    <row r="34" spans="1:10" ht="15.75">
      <c r="A34" s="12" t="s">
        <v>28</v>
      </c>
      <c r="B34" s="6">
        <f>МАКС_поликлиника!B34+ВТБ_поликлиника!B34</f>
        <v>4527.07</v>
      </c>
      <c r="C34" s="6">
        <f>МАКС_поликлиника!C34+ВТБ_поликлиника!C34</f>
        <v>2075.1149999999998</v>
      </c>
      <c r="D34" s="6">
        <f>МАКС_поликлиника!D34+ВТБ_поликлиника!D34</f>
        <v>12005.459000000001</v>
      </c>
      <c r="E34" s="6">
        <f>МАКС_поликлиника!E34+ВТБ_поликлиника!E34</f>
        <v>657.08500000000004</v>
      </c>
      <c r="F34" s="6">
        <f>МАКС_поликлиника!F34+ВТБ_поликлиника!F34</f>
        <v>23.75</v>
      </c>
      <c r="G34" s="6">
        <f>МАКС_поликлиника!G34+ВТБ_поликлиника!G34</f>
        <v>476.9</v>
      </c>
      <c r="H34" s="6">
        <f>МАКС_поликлиника!H34+ВТБ_поликлиника!H34</f>
        <v>176.38499999999999</v>
      </c>
      <c r="I34" s="6">
        <f>МАКС_поликлиника!I34+ВТБ_поликлиника!I34</f>
        <v>110.83499999999998</v>
      </c>
      <c r="J34" s="6">
        <f>МАКС_поликлиника!J34+ВТБ_поликлиника!J34</f>
        <v>17.100000000000001</v>
      </c>
    </row>
    <row r="35" spans="1:10" ht="15.75">
      <c r="A35" s="12" t="s">
        <v>26</v>
      </c>
      <c r="B35" s="6">
        <f>МАКС_поликлиника!B35+ВТБ_поликлиника!B35</f>
        <v>30385.991999999998</v>
      </c>
      <c r="C35" s="6">
        <f>МАКС_поликлиника!C35+ВТБ_поликлиника!C35</f>
        <v>11540.004000000001</v>
      </c>
      <c r="D35" s="6">
        <f>МАКС_поликлиника!D35+ВТБ_поликлиника!D35</f>
        <v>46179.012000000002</v>
      </c>
      <c r="E35" s="6">
        <f>МАКС_поликлиника!E35+ВТБ_поликлиника!E35</f>
        <v>5742.9960000000001</v>
      </c>
      <c r="F35" s="6">
        <f>МАКС_поликлиника!F35+ВТБ_поликлиника!F35</f>
        <v>56.004000000000005</v>
      </c>
      <c r="G35" s="6">
        <f>МАКС_поликлиника!G35+ВТБ_поликлиника!G35</f>
        <v>2709.0000000000005</v>
      </c>
      <c r="H35" s="6">
        <f>МАКС_поликлиника!H35+ВТБ_поликлиника!H35</f>
        <v>983.00400000000002</v>
      </c>
      <c r="I35" s="6">
        <f>МАКС_поликлиника!I35+ВТБ_поликлиника!I35</f>
        <v>567.99599999999998</v>
      </c>
      <c r="J35" s="6">
        <f>МАКС_поликлиника!J35+ВТБ_поликлиника!J35</f>
        <v>117.996</v>
      </c>
    </row>
    <row r="36" spans="1:10" ht="15.75">
      <c r="A36" s="12" t="s">
        <v>32</v>
      </c>
      <c r="B36" s="6">
        <f>МАКС_поликлиника!B36+ВТБ_поликлиника!B36</f>
        <v>7867.5190000000002</v>
      </c>
      <c r="C36" s="6">
        <f>МАКС_поликлиника!C36+ВТБ_поликлиника!C36</f>
        <v>3022.0410000000002</v>
      </c>
      <c r="D36" s="6">
        <f>МАКС_поликлиника!D36+ВТБ_поликлиника!D36</f>
        <v>11236.892</v>
      </c>
      <c r="E36" s="6">
        <f>МАКС_поликлиника!E36+ВТБ_поликлиника!E36</f>
        <v>880.31899999999996</v>
      </c>
      <c r="F36" s="6">
        <f>МАКС_поликлиника!F36+ВТБ_поликлиника!F36</f>
        <v>43.173999999999999</v>
      </c>
      <c r="G36" s="6">
        <f>МАКС_поликлиника!G36+ВТБ_поликлиника!G36</f>
        <v>615.79</v>
      </c>
      <c r="H36" s="6">
        <f>МАКС_поликлиника!H36+ВТБ_поликлиника!H36</f>
        <v>220.17699999999999</v>
      </c>
      <c r="I36" s="6">
        <f>МАКС_поликлиника!I36+ВТБ_поликлиника!I36</f>
        <v>118.133</v>
      </c>
      <c r="J36" s="6">
        <f>МАКС_поликлиника!J36+ВТБ_поликлиника!J36</f>
        <v>9.4190000000000005</v>
      </c>
    </row>
    <row r="37" spans="1:10" ht="15.75">
      <c r="A37" s="12" t="s">
        <v>33</v>
      </c>
      <c r="B37" s="6">
        <f>МАКС_поликлиника!B37+ВТБ_поликлиника!B37</f>
        <v>7332.7740000000003</v>
      </c>
      <c r="C37" s="6">
        <f>МАКС_поликлиника!C37+ВТБ_поликлиника!C37</f>
        <v>3004.0450000000001</v>
      </c>
      <c r="D37" s="6">
        <f>МАКС_поликлиника!D37+ВТБ_поликлиника!D37</f>
        <v>11262.294000000002</v>
      </c>
      <c r="E37" s="6">
        <f>МАКС_поликлиника!E37+ВТБ_поликлиника!E37</f>
        <v>702.7940000000001</v>
      </c>
      <c r="F37" s="6">
        <f>МАКС_поликлиника!F37+ВТБ_поликлиника!F37</f>
        <v>108.27800000000002</v>
      </c>
      <c r="G37" s="6">
        <f>МАКС_поликлиника!G37+ВТБ_поликлиника!G37</f>
        <v>583.48400000000004</v>
      </c>
      <c r="H37" s="6">
        <f>МАКС_поликлиника!H37+ВТБ_поликлиника!H37</f>
        <v>215.74200000000002</v>
      </c>
      <c r="I37" s="6">
        <f>МАКС_поликлиника!I37+ВТБ_поликлиника!I37</f>
        <v>136.065</v>
      </c>
      <c r="J37" s="6">
        <f>МАКС_поликлиника!J37+ВТБ_поликлиника!J37</f>
        <v>4.9029999999999996</v>
      </c>
    </row>
    <row r="38" spans="1:10" ht="15.75">
      <c r="A38" s="12" t="s">
        <v>31</v>
      </c>
      <c r="B38" s="6">
        <f>МАКС_поликлиника!B38+ВТБ_поликлиника!B38</f>
        <v>44708.504000000001</v>
      </c>
      <c r="C38" s="6">
        <f>МАКС_поликлиника!C38+ВТБ_поликлиника!C38</f>
        <v>17346.004000000001</v>
      </c>
      <c r="D38" s="6">
        <f>МАКС_поликлиника!D38+ВТБ_поликлиника!D38</f>
        <v>107103.024</v>
      </c>
      <c r="E38" s="6">
        <f>МАКС_поликлиника!E38+ВТБ_поликлиника!E38</f>
        <v>9699.9959999999992</v>
      </c>
      <c r="F38" s="6">
        <f>МАКС_поликлиника!F38+ВТБ_поликлиника!F38</f>
        <v>936</v>
      </c>
      <c r="G38" s="6">
        <f>МАКС_поликлиника!G38+ВТБ_поликлиника!G38</f>
        <v>4748.0039999999999</v>
      </c>
      <c r="H38" s="6">
        <f>МАКС_поликлиника!H38+ВТБ_поликлиника!H38</f>
        <v>1682.0039999999999</v>
      </c>
      <c r="I38" s="6">
        <f>МАКС_поликлиника!I38+ВТБ_поликлиника!I38</f>
        <v>860.00400000000002</v>
      </c>
      <c r="J38" s="6">
        <f>МАКС_поликлиника!J38+ВТБ_поликлиника!J38</f>
        <v>120</v>
      </c>
    </row>
    <row r="39" spans="1:10" ht="15.75">
      <c r="A39" s="5" t="s">
        <v>27</v>
      </c>
      <c r="B39" s="6">
        <f>МАКС_поликлиника!B39+ВТБ_поликлиника!B39</f>
        <v>113152.008</v>
      </c>
      <c r="C39" s="6">
        <f>МАКС_поликлиника!C39+ВТБ_поликлиника!C39</f>
        <v>19770.984</v>
      </c>
      <c r="D39" s="6">
        <f>МАКС_поликлиника!D39+ВТБ_поликлиника!D39</f>
        <v>154242.97200000001</v>
      </c>
      <c r="E39" s="6">
        <f>МАКС_поликлиника!E39+ВТБ_поликлиника!E39</f>
        <v>0</v>
      </c>
      <c r="F39" s="6">
        <f>МАКС_поликлиника!F39+ВТБ_поликлиника!F39</f>
        <v>2892.9960000000001</v>
      </c>
      <c r="G39" s="6">
        <f>МАКС_поликлиника!G39+ВТБ_поликлиника!G39</f>
        <v>11896.992</v>
      </c>
      <c r="H39" s="6">
        <f>МАКС_поликлиника!H39+ВТБ_поликлиника!H39</f>
        <v>4317</v>
      </c>
      <c r="I39" s="6">
        <f>МАКС_поликлиника!I39+ВТБ_поликлиника!I39</f>
        <v>2492.0039999999999</v>
      </c>
      <c r="J39" s="6">
        <f>МАКС_поликлиника!J39+ВТБ_поликлиника!J39</f>
        <v>0</v>
      </c>
    </row>
    <row r="40" spans="1:10" ht="15.75">
      <c r="A40" s="16" t="s">
        <v>34</v>
      </c>
      <c r="B40" s="6">
        <f>МАКС_поликлиника!B40+ВТБ_поликлиника!B40</f>
        <v>0</v>
      </c>
      <c r="C40" s="6">
        <f>МАКС_поликлиника!C40+ВТБ_поликлиника!C40</f>
        <v>0</v>
      </c>
      <c r="D40" s="6">
        <f>МАКС_поликлиника!D40+ВТБ_поликлиника!D40</f>
        <v>1067.0039999999999</v>
      </c>
      <c r="E40" s="6">
        <f>МАКС_поликлиника!E40+ВТБ_поликлиника!E40</f>
        <v>0</v>
      </c>
      <c r="F40" s="6">
        <f>МАКС_поликлиника!F40+ВТБ_поликлиника!F40</f>
        <v>0</v>
      </c>
      <c r="G40" s="6">
        <f>МАКС_поликлиника!G40+ВТБ_поликлиника!G40</f>
        <v>0</v>
      </c>
      <c r="H40" s="6">
        <f>МАКС_поликлиника!H40+ВТБ_поликлиника!H40</f>
        <v>0</v>
      </c>
      <c r="I40" s="6">
        <f>МАКС_поликлиника!I40+ВТБ_поликлиника!I40</f>
        <v>0</v>
      </c>
      <c r="J40" s="6">
        <f>МАКС_поликлиника!J40+ВТБ_поликлиника!J40</f>
        <v>0</v>
      </c>
    </row>
    <row r="41" spans="1:10" s="9" customFormat="1" ht="15.75">
      <c r="A41" s="21" t="s">
        <v>39</v>
      </c>
      <c r="B41" s="8">
        <f>SUM(B27:B40)</f>
        <v>290389.53200000001</v>
      </c>
      <c r="C41" s="8">
        <f t="shared" ref="C41:J41" si="3">SUM(C27:C40)</f>
        <v>88287.016000000003</v>
      </c>
      <c r="D41" s="8">
        <f t="shared" si="3"/>
        <v>495826.18799999997</v>
      </c>
      <c r="E41" s="8">
        <f t="shared" si="3"/>
        <v>28209.995999999999</v>
      </c>
      <c r="F41" s="8">
        <f t="shared" si="3"/>
        <v>5181</v>
      </c>
      <c r="G41" s="8">
        <f t="shared" si="3"/>
        <v>27883.008000000002</v>
      </c>
      <c r="H41" s="8">
        <f t="shared" si="3"/>
        <v>10100.004000000001</v>
      </c>
      <c r="I41" s="8">
        <f t="shared" si="3"/>
        <v>5786.0039999999999</v>
      </c>
      <c r="J41" s="8">
        <f t="shared" si="3"/>
        <v>507.99</v>
      </c>
    </row>
    <row r="42" spans="1:10" ht="15.75">
      <c r="A42" s="5" t="s">
        <v>40</v>
      </c>
      <c r="B42" s="6">
        <f>МАКС_поликлиника!B42+ВТБ_поликлиника!B42</f>
        <v>38610</v>
      </c>
      <c r="C42" s="6">
        <f>МАКС_поликлиника!C42+ВТБ_поликлиника!C42</f>
        <v>6238.4979999999996</v>
      </c>
      <c r="D42" s="6">
        <f>МАКС_поликлиника!D42+ВТБ_поликлиника!D42</f>
        <v>43485.599000000002</v>
      </c>
      <c r="E42" s="6">
        <f>МАКС_поликлиника!E42+ВТБ_поликлиника!E42</f>
        <v>0</v>
      </c>
      <c r="F42" s="6">
        <f>МАКС_поликлиника!F42+ВТБ_поликлиника!F42</f>
        <v>685.19899999999996</v>
      </c>
      <c r="G42" s="6">
        <f>МАКС_поликлиника!G42+ВТБ_поликлиника!G42</f>
        <v>4727.0990000000002</v>
      </c>
      <c r="H42" s="6">
        <f>МАКС_поликлиника!H42+ВТБ_поликлиника!H42</f>
        <v>1697.1010000000003</v>
      </c>
      <c r="I42" s="6">
        <f>МАКС_поликлиника!I42+ВТБ_поликлиника!I42</f>
        <v>930.30100000000004</v>
      </c>
      <c r="J42" s="6">
        <f>МАКС_поликлиника!J42+ВТБ_поликлиника!J42</f>
        <v>0</v>
      </c>
    </row>
    <row r="43" spans="1:10" ht="31.5">
      <c r="A43" s="16" t="s">
        <v>42</v>
      </c>
      <c r="B43" s="6">
        <f>МАКС_поликлиника!B43+ВТБ_поликлиника!B43</f>
        <v>22017.983999999997</v>
      </c>
      <c r="C43" s="6">
        <f>МАКС_поликлиника!C43+ВТБ_поликлиника!C43</f>
        <v>5000.0159999999996</v>
      </c>
      <c r="D43" s="6">
        <f>МАКС_поликлиника!D43+ВТБ_поликлиника!D43</f>
        <v>34799.975999999995</v>
      </c>
      <c r="E43" s="6">
        <f>МАКС_поликлиника!E43+ВТБ_поликлиника!E43</f>
        <v>0</v>
      </c>
      <c r="F43" s="6">
        <f>МАКС_поликлиника!F43+ВТБ_поликлиника!F43</f>
        <v>42</v>
      </c>
      <c r="G43" s="6">
        <f>МАКС_поликлиника!G43+ВТБ_поликлиника!G43</f>
        <v>1266</v>
      </c>
      <c r="H43" s="6">
        <f>МАКС_поликлиника!H43+ВТБ_поликлиника!H43</f>
        <v>474</v>
      </c>
      <c r="I43" s="6">
        <f>МАКС_поликлиника!I43+ВТБ_поликлиника!I43</f>
        <v>314.00400000000002</v>
      </c>
      <c r="J43" s="6">
        <f>МАКС_поликлиника!J43+ВТБ_поликлиника!J43</f>
        <v>0</v>
      </c>
    </row>
    <row r="44" spans="1:10" ht="15.75">
      <c r="A44" s="12" t="s">
        <v>41</v>
      </c>
      <c r="B44" s="6">
        <f>МАКС_поликлиника!B44+ВТБ_поликлиника!B44</f>
        <v>19705.02</v>
      </c>
      <c r="C44" s="6">
        <f>МАКС_поликлиника!C44+ВТБ_поликлиника!C44</f>
        <v>7593</v>
      </c>
      <c r="D44" s="6">
        <f>МАКС_поликлиника!D44+ВТБ_поликлиника!D44</f>
        <v>30072.995999999999</v>
      </c>
      <c r="E44" s="6">
        <f>МАКС_поликлиника!E44+ВТБ_поликлиника!E44</f>
        <v>2436.9960000000001</v>
      </c>
      <c r="F44" s="6">
        <f>МАКС_поликлиника!F44+ВТБ_поликлиника!F44</f>
        <v>299.00400000000002</v>
      </c>
      <c r="G44" s="6">
        <f>МАКС_поликлиника!G44+ВТБ_поликлиника!G44</f>
        <v>1775.0039999999999</v>
      </c>
      <c r="H44" s="6">
        <f>МАКС_поликлиника!H44+ВТБ_поликлиника!H44</f>
        <v>644.00400000000002</v>
      </c>
      <c r="I44" s="6">
        <f>МАКС_поликлиника!I44+ВТБ_поликлиника!I44</f>
        <v>369.99599999999998</v>
      </c>
      <c r="J44" s="6">
        <f>МАКС_поликлиника!J44+ВТБ_поликлиника!J44</f>
        <v>42</v>
      </c>
    </row>
    <row r="45" spans="1:10" ht="15.75">
      <c r="A45" s="22" t="s">
        <v>43</v>
      </c>
      <c r="B45" s="6">
        <f>МАКС_поликлиника!B45+ВТБ_поликлиника!B45</f>
        <v>90090</v>
      </c>
      <c r="C45" s="6">
        <f>МАКС_поликлиника!C45+ВТБ_поликлиника!C45</f>
        <v>14556.494000000001</v>
      </c>
      <c r="D45" s="6">
        <f>МАКС_поликлиника!D45+ВТБ_поликлиника!D45</f>
        <v>101466.397</v>
      </c>
      <c r="E45" s="6">
        <f>МАКС_поликлиника!E45+ВТБ_поликлиника!E45</f>
        <v>0</v>
      </c>
      <c r="F45" s="6">
        <f>МАКС_поликлиника!F45+ВТБ_поликлиника!F45</f>
        <v>1598.797</v>
      </c>
      <c r="G45" s="6">
        <f>МАКС_поликлиника!G45+ВТБ_поликлиника!G45</f>
        <v>11029.897000000001</v>
      </c>
      <c r="H45" s="6">
        <f>МАКС_поликлиника!H45+ВТБ_поликлиника!H45</f>
        <v>3959.9029999999998</v>
      </c>
      <c r="I45" s="6">
        <f>МАКС_поликлиника!I45+ВТБ_поликлиника!I45</f>
        <v>2170.703</v>
      </c>
      <c r="J45" s="6">
        <f>МАКС_поликлиника!J45+ВТБ_поликлиника!J45</f>
        <v>0</v>
      </c>
    </row>
    <row r="46" spans="1:10" s="9" customFormat="1" ht="15.75">
      <c r="A46" s="23" t="s">
        <v>44</v>
      </c>
      <c r="B46" s="8">
        <f>SUM(B42:B45)</f>
        <v>170423.00400000002</v>
      </c>
      <c r="C46" s="8">
        <f t="shared" ref="C46:J46" si="4">SUM(C42:C45)</f>
        <v>33388.008000000002</v>
      </c>
      <c r="D46" s="8">
        <f t="shared" si="4"/>
        <v>209824.96799999999</v>
      </c>
      <c r="E46" s="8">
        <f t="shared" si="4"/>
        <v>2436.9960000000001</v>
      </c>
      <c r="F46" s="8">
        <f t="shared" si="4"/>
        <v>2625</v>
      </c>
      <c r="G46" s="8">
        <f t="shared" si="4"/>
        <v>18798</v>
      </c>
      <c r="H46" s="8">
        <f t="shared" si="4"/>
        <v>6775.0079999999998</v>
      </c>
      <c r="I46" s="8">
        <f t="shared" si="4"/>
        <v>3785.0039999999999</v>
      </c>
      <c r="J46" s="8">
        <f t="shared" si="4"/>
        <v>42</v>
      </c>
    </row>
    <row r="47" spans="1:10" ht="31.5">
      <c r="A47" s="16" t="s">
        <v>52</v>
      </c>
      <c r="B47" s="6">
        <f>МАКС_поликлиника!B47+ВТБ_поликлиника!B47</f>
        <v>173338.92000000004</v>
      </c>
      <c r="C47" s="6">
        <f>МАКС_поликлиника!C47+ВТБ_поликлиника!C47</f>
        <v>32944.991999999998</v>
      </c>
      <c r="D47" s="6">
        <f>МАКС_поликлиника!D47+ВТБ_поликлиника!D47</f>
        <v>107638.923</v>
      </c>
      <c r="E47" s="6">
        <f>МАКС_поликлиника!E47+ВТБ_поликлиника!E47</f>
        <v>30900</v>
      </c>
      <c r="F47" s="6">
        <f>МАКС_поликлиника!F47+ВТБ_поликлиника!F47</f>
        <v>195.99600000000004</v>
      </c>
      <c r="G47" s="6">
        <f>МАКС_поликлиника!G47+ВТБ_поликлиника!G47</f>
        <v>15440.004000000001</v>
      </c>
      <c r="H47" s="6">
        <f>МАКС_поликлиника!H47+ВТБ_поликлиника!H47</f>
        <v>5553.996000000001</v>
      </c>
      <c r="I47" s="6">
        <f>МАКС_поликлиника!I47+ВТБ_поликлиника!I47</f>
        <v>3072.9960000000001</v>
      </c>
      <c r="J47" s="6">
        <f>МАКС_поликлиника!J47+ВТБ_поликлиника!J47</f>
        <v>364.995</v>
      </c>
    </row>
    <row r="48" spans="1:10" ht="15.75">
      <c r="A48" s="5" t="s">
        <v>56</v>
      </c>
      <c r="B48" s="6">
        <f>МАКС_поликлиника!B48+ВТБ_поликлиника!B48</f>
        <v>0</v>
      </c>
      <c r="C48" s="6">
        <f>МАКС_поликлиника!C48+ВТБ_поликлиника!C48</f>
        <v>0</v>
      </c>
      <c r="D48" s="6">
        <f>МАКС_поликлиника!D48+ВТБ_поликлиника!D48</f>
        <v>0</v>
      </c>
      <c r="E48" s="6">
        <f>МАКС_поликлиника!E48+ВТБ_поликлиника!E48</f>
        <v>0</v>
      </c>
      <c r="F48" s="6">
        <f>МАКС_поликлиника!F48+ВТБ_поликлиника!F48</f>
        <v>0</v>
      </c>
      <c r="G48" s="6">
        <f>МАКС_поликлиника!G48+ВТБ_поликлиника!G48</f>
        <v>0</v>
      </c>
      <c r="H48" s="6">
        <f>МАКС_поликлиника!H48+ВТБ_поликлиника!H48</f>
        <v>0</v>
      </c>
      <c r="I48" s="6">
        <f>МАКС_поликлиника!I48+ВТБ_поликлиника!I48</f>
        <v>0</v>
      </c>
      <c r="J48" s="6">
        <f>МАКС_поликлиника!J48+ВТБ_поликлиника!J48</f>
        <v>0</v>
      </c>
    </row>
    <row r="49" spans="1:10" ht="31.5">
      <c r="A49" s="25" t="s">
        <v>59</v>
      </c>
      <c r="B49" s="6">
        <f>МАКС_поликлиника!B49+ВТБ_поликлиника!B49</f>
        <v>112718.179</v>
      </c>
      <c r="C49" s="6">
        <f>МАКС_поликлиника!C49+ВТБ_поликлиника!C49</f>
        <v>19658.109</v>
      </c>
      <c r="D49" s="6">
        <f>МАКС_поликлиника!D49+ВТБ_поликлиника!D49</f>
        <v>152505.48499999999</v>
      </c>
      <c r="E49" s="6">
        <f>МАКС_поликлиника!E49+ВТБ_поликлиника!E49</f>
        <v>0</v>
      </c>
      <c r="F49" s="6">
        <f>МАКС_поликлиника!F49+ВТБ_поликлиника!F49</f>
        <v>2219.6999999999998</v>
      </c>
      <c r="G49" s="6">
        <f>МАКС_поликлиника!G49+ВТБ_поликлиника!G49</f>
        <v>13551.996999999999</v>
      </c>
      <c r="H49" s="6">
        <f>МАКС_поликлиника!H49+ВТБ_поликлиника!H49</f>
        <v>4888.8</v>
      </c>
      <c r="I49" s="6">
        <f>МАКС_поликлиника!I49+ВТБ_поликлиника!I49</f>
        <v>2743.297</v>
      </c>
      <c r="J49" s="6">
        <f>МАКС_поликлиника!J49+ВТБ_поликлиника!J49</f>
        <v>0</v>
      </c>
    </row>
    <row r="50" spans="1:10" ht="31.5">
      <c r="A50" s="24" t="s">
        <v>55</v>
      </c>
      <c r="B50" s="6">
        <f>МАКС_поликлиника!B50+ВТБ_поликлиника!B50</f>
        <v>4279.9920000000002</v>
      </c>
      <c r="C50" s="6">
        <f>МАКС_поликлиника!C50+ВТБ_поликлиника!C50</f>
        <v>4000.0079999999998</v>
      </c>
      <c r="D50" s="6">
        <f>МАКС_поликлиника!D50+ВТБ_поликлиника!D50</f>
        <v>459.99599999999998</v>
      </c>
      <c r="E50" s="6">
        <f>МАКС_поликлиника!E50+ВТБ_поликлиника!E50</f>
        <v>0</v>
      </c>
      <c r="F50" s="6">
        <f>МАКС_поликлиника!F50+ВТБ_поликлиника!F50</f>
        <v>0</v>
      </c>
      <c r="G50" s="6">
        <f>МАКС_поликлиника!G50+ВТБ_поликлиника!G50</f>
        <v>0</v>
      </c>
      <c r="H50" s="6">
        <f>МАКС_поликлиника!H50+ВТБ_поликлиника!H50</f>
        <v>0</v>
      </c>
      <c r="I50" s="6">
        <f>МАКС_поликлиника!I50+ВТБ_поликлиника!I50</f>
        <v>0</v>
      </c>
      <c r="J50" s="6">
        <f>МАКС_поликлиника!J50+ВТБ_поликлиника!J50</f>
        <v>0</v>
      </c>
    </row>
    <row r="51" spans="1:10" ht="15.75">
      <c r="A51" s="5" t="s">
        <v>58</v>
      </c>
      <c r="B51" s="6">
        <f>МАКС_поликлиника!B51+ВТБ_поликлиника!B51</f>
        <v>0</v>
      </c>
      <c r="C51" s="6">
        <f>МАКС_поликлиника!C51+ВТБ_поликлиника!C51</f>
        <v>0</v>
      </c>
      <c r="D51" s="6">
        <f>МАКС_поликлиника!D51+ВТБ_поликлиника!D51</f>
        <v>0</v>
      </c>
      <c r="E51" s="6">
        <f>МАКС_поликлиника!E51+ВТБ_поликлиника!E51</f>
        <v>0</v>
      </c>
      <c r="F51" s="6">
        <f>МАКС_поликлиника!F51+ВТБ_поликлиника!F51</f>
        <v>0</v>
      </c>
      <c r="G51" s="6">
        <f>МАКС_поликлиника!G51+ВТБ_поликлиника!G51</f>
        <v>0</v>
      </c>
      <c r="H51" s="6">
        <f>МАКС_поликлиника!H51+ВТБ_поликлиника!H51</f>
        <v>0</v>
      </c>
      <c r="I51" s="6">
        <f>МАКС_поликлиника!I51+ВТБ_поликлиника!I51</f>
        <v>0</v>
      </c>
      <c r="J51" s="6">
        <f>МАКС_поликлиника!J51+ВТБ_поликлиника!J51</f>
        <v>0</v>
      </c>
    </row>
    <row r="52" spans="1:10" ht="15.75">
      <c r="A52" s="16" t="s">
        <v>54</v>
      </c>
      <c r="B52" s="6">
        <f>МАКС_поликлиника!B52+ВТБ_поликлиника!B52</f>
        <v>0</v>
      </c>
      <c r="C52" s="6">
        <f>МАКС_поликлиника!C52+ВТБ_поликлиника!C52</f>
        <v>0</v>
      </c>
      <c r="D52" s="6">
        <f>МАКС_поликлиника!D52+ВТБ_поликлиника!D52</f>
        <v>0</v>
      </c>
      <c r="E52" s="6">
        <f>МАКС_поликлиника!E52+ВТБ_поликлиника!E52</f>
        <v>0</v>
      </c>
      <c r="F52" s="6">
        <f>МАКС_поликлиника!F52+ВТБ_поликлиника!F52</f>
        <v>0</v>
      </c>
      <c r="G52" s="6">
        <f>МАКС_поликлиника!G52+ВТБ_поликлиника!G52</f>
        <v>0</v>
      </c>
      <c r="H52" s="6">
        <f>МАКС_поликлиника!H52+ВТБ_поликлиника!H52</f>
        <v>0</v>
      </c>
      <c r="I52" s="6">
        <f>МАКС_поликлиника!I52+ВТБ_поликлиника!I52</f>
        <v>0</v>
      </c>
      <c r="J52" s="6">
        <f>МАКС_поликлиника!J52+ВТБ_поликлиника!J52</f>
        <v>0</v>
      </c>
    </row>
    <row r="53" spans="1:10" ht="15.75">
      <c r="A53" s="26" t="s">
        <v>60</v>
      </c>
      <c r="B53" s="6">
        <f>МАКС_поликлиника!B53+ВТБ_поликлиника!B53</f>
        <v>21510.664000000001</v>
      </c>
      <c r="C53" s="6">
        <f>МАКС_поликлиника!C53+ВТБ_поликлиника!C53</f>
        <v>13278.523999999999</v>
      </c>
      <c r="D53" s="6">
        <f>МАКС_поликлиника!D53+ВТБ_поликлиника!D53</f>
        <v>34350.474000000002</v>
      </c>
      <c r="E53" s="6">
        <f>МАКС_поликлиника!E53+ВТБ_поликлиника!E53</f>
        <v>3051.0810000000001</v>
      </c>
      <c r="F53" s="6">
        <f>МАКС_поликлиника!F53+ВТБ_поликлиника!F53</f>
        <v>440.06900000000002</v>
      </c>
      <c r="G53" s="6">
        <f>МАКС_поликлиника!G53+ВТБ_поликлиника!G53</f>
        <v>2070.5</v>
      </c>
      <c r="H53" s="6">
        <f>МАКС_поликлиника!H53+ВТБ_поликлиника!H53</f>
        <v>747.56899999999996</v>
      </c>
      <c r="I53" s="6">
        <f>МАКС_поликлиника!I53+ВТБ_поликлиника!I53</f>
        <v>421.61899999999997</v>
      </c>
      <c r="J53" s="6">
        <f>МАКС_поликлиника!J53+ВТБ_поликлиника!J53</f>
        <v>65.599999999999994</v>
      </c>
    </row>
    <row r="54" spans="1:10" ht="31.5">
      <c r="A54" s="5" t="s">
        <v>46</v>
      </c>
      <c r="B54" s="6">
        <f>МАКС_поликлиника!B54+ВТБ_поликлиника!B54</f>
        <v>48307.792999999998</v>
      </c>
      <c r="C54" s="6">
        <f>МАКС_поликлиника!C54+ВТБ_поликлиника!C54</f>
        <v>8424.9030000000002</v>
      </c>
      <c r="D54" s="6">
        <f>МАКС_поликлиника!D54+ВТБ_поликлиника!D54</f>
        <v>65359.495000000003</v>
      </c>
      <c r="E54" s="6">
        <f>МАКС_поликлиника!E54+ВТБ_поликлиника!E54</f>
        <v>0</v>
      </c>
      <c r="F54" s="6">
        <f>МАКС_поликлиника!F54+ВТБ_поликлиника!F54</f>
        <v>951.3</v>
      </c>
      <c r="G54" s="6">
        <f>МАКС_поликлиника!G54+ВТБ_поликлиника!G54</f>
        <v>5807.9989999999998</v>
      </c>
      <c r="H54" s="6">
        <f>МАКС_поликлиника!H54+ВТБ_поликлиника!H54</f>
        <v>2095.1999999999998</v>
      </c>
      <c r="I54" s="6">
        <f>МАКС_поликлиника!I54+ВТБ_поликлиника!I54</f>
        <v>1175.6990000000001</v>
      </c>
      <c r="J54" s="6">
        <f>МАКС_поликлиника!J54+ВТБ_поликлиника!J54</f>
        <v>0</v>
      </c>
    </row>
    <row r="55" spans="1:10" ht="15.75">
      <c r="A55" s="12" t="s">
        <v>47</v>
      </c>
      <c r="B55" s="6">
        <f>МАКС_поликлиника!B55+ВТБ_поликлиника!B55</f>
        <v>24726.05</v>
      </c>
      <c r="C55" s="6">
        <f>МАКС_поликлиника!C55+ВТБ_поликлиника!C55</f>
        <v>5482.8459999999995</v>
      </c>
      <c r="D55" s="6">
        <f>МАКС_поликлиника!D55+ВТБ_поликлиника!D55</f>
        <v>24379.953000000001</v>
      </c>
      <c r="E55" s="6">
        <f>МАКС_поликлиника!E55+ВТБ_поликлиника!E55</f>
        <v>2947.5789999999997</v>
      </c>
      <c r="F55" s="6">
        <f>МАКС_поликлиника!F55+ВТБ_поликлиника!F55</f>
        <v>1464.7739999999997</v>
      </c>
      <c r="G55" s="6">
        <f>МАКС_поликлиника!G55+ВТБ_поликлиника!G55</f>
        <v>1588.9179999999999</v>
      </c>
      <c r="H55" s="6">
        <f>МАКС_поликлиника!H55+ВТБ_поликлиника!H55</f>
        <v>575.99300000000005</v>
      </c>
      <c r="I55" s="6">
        <f>МАКС_поликлиника!I55+ВТБ_поликлиника!I55</f>
        <v>330.82299999999998</v>
      </c>
      <c r="J55" s="6">
        <f>МАКС_поликлиника!J55+ВТБ_поликлиника!J55</f>
        <v>74.558000000000007</v>
      </c>
    </row>
    <row r="56" spans="1:10" ht="15.75">
      <c r="A56" s="12" t="s">
        <v>49</v>
      </c>
      <c r="B56" s="6">
        <f>МАКС_поликлиника!B56+ВТБ_поликлиника!B56</f>
        <v>100230.01200000002</v>
      </c>
      <c r="C56" s="6">
        <f>МАКС_поликлиника!C56+ВТБ_поликлиника!C56</f>
        <v>23330.004000000001</v>
      </c>
      <c r="D56" s="6">
        <f>МАКС_поликлиника!D56+ВТБ_поликлиника!D56</f>
        <v>113680.092</v>
      </c>
      <c r="E56" s="6">
        <f>МАКС_поликлиника!E56+ВТБ_поликлиника!E56</f>
        <v>18183</v>
      </c>
      <c r="F56" s="6">
        <f>МАКС_поликлиника!F56+ВТБ_поликлиника!F56</f>
        <v>950.00400000000002</v>
      </c>
      <c r="G56" s="6">
        <f>МАКС_поликлиника!G56+ВТБ_поликлиника!G56</f>
        <v>7724.0040000000008</v>
      </c>
      <c r="H56" s="6">
        <f>МАКС_поликлиника!H56+ВТБ_поликлиника!H56</f>
        <v>2757</v>
      </c>
      <c r="I56" s="6">
        <f>МАКС_поликлиника!I56+ВТБ_поликлиника!I56</f>
        <v>1464.9960000000001</v>
      </c>
      <c r="J56" s="6">
        <f>МАКС_поликлиника!J56+ВТБ_поликлиника!J56</f>
        <v>211.99200000000002</v>
      </c>
    </row>
    <row r="57" spans="1:10" ht="15.75">
      <c r="A57" s="5" t="s">
        <v>53</v>
      </c>
      <c r="B57" s="6">
        <f>МАКС_поликлиника!B57+ВТБ_поликлиника!B57</f>
        <v>0</v>
      </c>
      <c r="C57" s="6">
        <f>МАКС_поликлиника!C57+ВТБ_поликлиника!C57</f>
        <v>0</v>
      </c>
      <c r="D57" s="6">
        <f>МАКС_поликлиника!D57+ВТБ_поликлиника!D57</f>
        <v>0</v>
      </c>
      <c r="E57" s="6">
        <f>МАКС_поликлиника!E57+ВТБ_поликлиника!E57</f>
        <v>0</v>
      </c>
      <c r="F57" s="6">
        <f>МАКС_поликлиника!F57+ВТБ_поликлиника!F57</f>
        <v>0</v>
      </c>
      <c r="G57" s="6">
        <f>МАКС_поликлиника!G57+ВТБ_поликлиника!G57</f>
        <v>0</v>
      </c>
      <c r="H57" s="6">
        <f>МАКС_поликлиника!H57+ВТБ_поликлиника!H57</f>
        <v>0</v>
      </c>
      <c r="I57" s="6">
        <f>МАКС_поликлиника!I57+ВТБ_поликлиника!I57</f>
        <v>0</v>
      </c>
      <c r="J57" s="6">
        <f>МАКС_поликлиника!J57+ВТБ_поликлиника!J57</f>
        <v>0</v>
      </c>
    </row>
    <row r="58" spans="1:10" ht="15.75">
      <c r="A58" s="12" t="s">
        <v>50</v>
      </c>
      <c r="B58" s="6">
        <f>МАКС_поликлиника!B58+ВТБ_поликлиника!B58</f>
        <v>52567.646000000001</v>
      </c>
      <c r="C58" s="6">
        <f>МАКС_поликлиника!C58+ВТБ_поликлиника!C58</f>
        <v>14228.843999999997</v>
      </c>
      <c r="D58" s="6">
        <f>МАКС_поликлиника!D58+ВТБ_поликлиника!D58</f>
        <v>94663.53</v>
      </c>
      <c r="E58" s="6">
        <f>МАКС_поликлиника!E58+ВТБ_поликлиника!E58</f>
        <v>7270.9679999999998</v>
      </c>
      <c r="F58" s="6">
        <f>МАКС_поликлиника!F58+ВТБ_поликлиника!F58</f>
        <v>182.51400000000001</v>
      </c>
      <c r="G58" s="6">
        <f>МАКС_поликлиника!G58+ВТБ_поликлиника!G58</f>
        <v>4019.808</v>
      </c>
      <c r="H58" s="6">
        <f>МАКС_поликлиника!H58+ВТБ_поликлиника!H58</f>
        <v>1463.0940000000001</v>
      </c>
      <c r="I58" s="6">
        <f>МАКС_поликлиника!I58+ВТБ_поликлиника!I58</f>
        <v>856.93799999999987</v>
      </c>
      <c r="J58" s="6">
        <f>МАКС_поликлиника!J58+ВТБ_поликлиника!J58</f>
        <v>170.65199999999999</v>
      </c>
    </row>
    <row r="59" spans="1:10" ht="15.75">
      <c r="A59" s="12" t="s">
        <v>48</v>
      </c>
      <c r="B59" s="6">
        <f>МАКС_поликлиника!B59+ВТБ_поликлиника!B59</f>
        <v>9968.36</v>
      </c>
      <c r="C59" s="6">
        <f>МАКС_поликлиника!C59+ВТБ_поликлиника!C59</f>
        <v>6153.4599999999991</v>
      </c>
      <c r="D59" s="6">
        <f>МАКС_поликлиника!D59+ВТБ_поликлиника!D59</f>
        <v>15918.509999999998</v>
      </c>
      <c r="E59" s="6">
        <f>МАКС_поликлиника!E59+ВТБ_поликлиника!E59</f>
        <v>1413.915</v>
      </c>
      <c r="F59" s="6">
        <f>МАКС_поликлиника!F59+ВТБ_поликлиника!F59</f>
        <v>203.93499999999997</v>
      </c>
      <c r="G59" s="6">
        <f>МАКС_поликлиника!G59+ВТБ_поликлиника!G59</f>
        <v>959.5</v>
      </c>
      <c r="H59" s="6">
        <f>МАКС_поликлиника!H59+ВТБ_поликлиника!H59</f>
        <v>346.43499999999995</v>
      </c>
      <c r="I59" s="6">
        <f>МАКС_поликлиника!I59+ВТБ_поликлиника!I59</f>
        <v>195.38499999999999</v>
      </c>
      <c r="J59" s="6">
        <f>МАКС_поликлиника!J59+ВТБ_поликлиника!J59</f>
        <v>30.399999999999995</v>
      </c>
    </row>
    <row r="60" spans="1:10" ht="15.75">
      <c r="A60" s="5" t="s">
        <v>45</v>
      </c>
      <c r="B60" s="6">
        <f>МАКС_поликлиника!B60+ВТБ_поликлиника!B60</f>
        <v>112762.992</v>
      </c>
      <c r="C60" s="6">
        <f>МАКС_поликлиника!C60+ВТБ_поликлиника!C60</f>
        <v>23400</v>
      </c>
      <c r="D60" s="6">
        <f>МАКС_поликлиника!D60+ВТБ_поликлиника!D60</f>
        <v>383400.82799999998</v>
      </c>
      <c r="E60" s="6">
        <f>МАКС_поликлиника!E60+ВТБ_поликлиника!E60</f>
        <v>99366.995999999999</v>
      </c>
      <c r="F60" s="6">
        <f>МАКС_поликлиника!F60+ВТБ_поликлиника!F60</f>
        <v>0</v>
      </c>
      <c r="G60" s="6">
        <f>МАКС_поликлиника!G60+ВТБ_поликлиника!G60</f>
        <v>0</v>
      </c>
      <c r="H60" s="6">
        <f>МАКС_поликлиника!H60+ВТБ_поликлиника!H60</f>
        <v>0</v>
      </c>
      <c r="I60" s="6">
        <f>МАКС_поликлиника!I60+ВТБ_поликлиника!I60</f>
        <v>0</v>
      </c>
      <c r="J60" s="6">
        <f>МАКС_поликлиника!J60+ВТБ_поликлиника!J60</f>
        <v>903.01199999999994</v>
      </c>
    </row>
    <row r="61" spans="1:10" ht="15.75">
      <c r="A61" s="5" t="s">
        <v>57</v>
      </c>
      <c r="B61" s="6">
        <f>МАКС_поликлиника!B61+ВТБ_поликлиника!B61</f>
        <v>0</v>
      </c>
      <c r="C61" s="6">
        <f>МАКС_поликлиника!C61+ВТБ_поликлиника!C61</f>
        <v>0</v>
      </c>
      <c r="D61" s="6">
        <f>МАКС_поликлиника!D61+ВТБ_поликлиника!D61</f>
        <v>0</v>
      </c>
      <c r="E61" s="6">
        <f>МАКС_поликлиника!E61+ВТБ_поликлиника!E61</f>
        <v>0</v>
      </c>
      <c r="F61" s="6">
        <f>МАКС_поликлиника!F61+ВТБ_поликлиника!F61</f>
        <v>0</v>
      </c>
      <c r="G61" s="6">
        <f>МАКС_поликлиника!G61+ВТБ_поликлиника!G61</f>
        <v>0</v>
      </c>
      <c r="H61" s="6">
        <f>МАКС_поликлиника!H61+ВТБ_поликлиника!H61</f>
        <v>0</v>
      </c>
      <c r="I61" s="6">
        <f>МАКС_поликлиника!I61+ВТБ_поликлиника!I61</f>
        <v>0</v>
      </c>
      <c r="J61" s="6">
        <f>МАКС_поликлиника!J61+ВТБ_поликлиника!J61</f>
        <v>0</v>
      </c>
    </row>
    <row r="62" spans="1:10" ht="15.75">
      <c r="A62" s="12" t="s">
        <v>51</v>
      </c>
      <c r="B62" s="6">
        <f>МАКС_поликлиника!B62+ВТБ_поликлиника!B62</f>
        <v>85657.226999999999</v>
      </c>
      <c r="C62" s="6">
        <f>МАКС_поликлиника!C62+ВТБ_поликлиника!C62</f>
        <v>25520.016</v>
      </c>
      <c r="D62" s="6">
        <f>МАКС_поликлиника!D62+ВТБ_поликлиника!D62</f>
        <v>90235.98</v>
      </c>
      <c r="E62" s="6">
        <f>МАКС_поликлиника!E62+ВТБ_поликлиника!E62</f>
        <v>11892</v>
      </c>
      <c r="F62" s="6">
        <f>МАКС_поликлиника!F62+ВТБ_поликлиника!F62</f>
        <v>1712.0039999999999</v>
      </c>
      <c r="G62" s="6">
        <f>МАКС_поликлиника!G62+ВТБ_поликлиника!G62</f>
        <v>7692</v>
      </c>
      <c r="H62" s="6">
        <f>МАКС_поликлиника!H62+ВТБ_поликлиника!H62</f>
        <v>2744.0039999999999</v>
      </c>
      <c r="I62" s="6">
        <f>МАКС_поликлиника!I62+ВТБ_поликлиника!I62</f>
        <v>1455.9960000000001</v>
      </c>
      <c r="J62" s="6">
        <f>МАКС_поликлиника!J62+ВТБ_поликлиника!J62</f>
        <v>150</v>
      </c>
    </row>
    <row r="63" spans="1:10" ht="15.75">
      <c r="A63" s="27" t="s">
        <v>61</v>
      </c>
      <c r="B63" s="6">
        <f>МАКС_поликлиника!B63+ВТБ_поликлиника!B63</f>
        <v>46576.978000000003</v>
      </c>
      <c r="C63" s="6">
        <f>МАКС_поликлиника!C63+ВТБ_поликлиника!C63</f>
        <v>10328.15</v>
      </c>
      <c r="D63" s="6">
        <f>МАКС_поликлиника!D63+ВТБ_поликлиника!D63</f>
        <v>45925.035000000003</v>
      </c>
      <c r="E63" s="6">
        <f>МАКС_поликлиника!E63+ВТБ_поликлиника!E63</f>
        <v>5552.4170000000004</v>
      </c>
      <c r="F63" s="6">
        <f>МАКС_поликлиника!F63+ВТБ_поликлиника!F63</f>
        <v>2759.2260000000001</v>
      </c>
      <c r="G63" s="6">
        <f>МАКС_поликлиника!G63+ВТБ_поликлиника!G63</f>
        <v>2993.078</v>
      </c>
      <c r="H63" s="6">
        <f>МАКС_поликлиника!H63+ВТБ_поликлиника!H63</f>
        <v>1085.011</v>
      </c>
      <c r="I63" s="6">
        <f>МАКС_поликлиника!I63+ВТБ_поликлиника!I63</f>
        <v>623.17700000000002</v>
      </c>
      <c r="J63" s="6">
        <f>МАКС_поликлиника!J63+ВТБ_поликлиника!J63</f>
        <v>140.446</v>
      </c>
    </row>
    <row r="64" spans="1:10" ht="31.5">
      <c r="A64" s="28" t="s">
        <v>62</v>
      </c>
      <c r="B64" s="6">
        <f>МАКС_поликлиника!B64+ВТБ_поликлиника!B64</f>
        <v>18284.400000000001</v>
      </c>
      <c r="C64" s="6">
        <f>МАКС_поликлиника!C64+ВТБ_поликлиника!C64</f>
        <v>4949.1719999999996</v>
      </c>
      <c r="D64" s="6">
        <f>МАКС_поликлиника!D64+ВТБ_поликлиника!D64</f>
        <v>32926.446000000004</v>
      </c>
      <c r="E64" s="6">
        <f>МАКС_поликлиника!E64+ВТБ_поликлиника!E64</f>
        <v>2529.0360000000001</v>
      </c>
      <c r="F64" s="6">
        <f>МАКС_поликлиника!F64+ВТБ_поликлиника!F64</f>
        <v>63.485999999999997</v>
      </c>
      <c r="G64" s="6">
        <f>МАКС_поликлиника!G64+ВТБ_поликлиника!G64</f>
        <v>1398.192</v>
      </c>
      <c r="H64" s="6">
        <f>МАКС_поликлиника!H64+ВТБ_поликлиника!H64</f>
        <v>508.90199999999993</v>
      </c>
      <c r="I64" s="6">
        <f>МАКС_поликлиника!I64+ВТБ_поликлиника!I64</f>
        <v>298.06200000000001</v>
      </c>
      <c r="J64" s="6">
        <f>МАКС_поликлиника!J64+ВТБ_поликлиника!J64</f>
        <v>59.351999999999997</v>
      </c>
    </row>
    <row r="65" spans="1:10" s="9" customFormat="1" ht="15.75">
      <c r="A65" s="7" t="s">
        <v>63</v>
      </c>
      <c r="B65" s="8">
        <f>SUM(B47:B64)</f>
        <v>810929.21299999999</v>
      </c>
      <c r="C65" s="8">
        <f t="shared" ref="C65:J65" si="5">SUM(C47:C64)</f>
        <v>191699.02799999999</v>
      </c>
      <c r="D65" s="8">
        <f t="shared" si="5"/>
        <v>1161444.747</v>
      </c>
      <c r="E65" s="8">
        <f t="shared" si="5"/>
        <v>183106.99199999997</v>
      </c>
      <c r="F65" s="8">
        <f t="shared" si="5"/>
        <v>11143.008</v>
      </c>
      <c r="G65" s="8">
        <f t="shared" si="5"/>
        <v>63246</v>
      </c>
      <c r="H65" s="8">
        <f t="shared" si="5"/>
        <v>22766.004000000004</v>
      </c>
      <c r="I65" s="8">
        <f t="shared" si="5"/>
        <v>12638.987999999999</v>
      </c>
      <c r="J65" s="8">
        <f t="shared" si="5"/>
        <v>2171.0069999999996</v>
      </c>
    </row>
    <row r="66" spans="1:10" ht="15.75">
      <c r="A66" s="24" t="s">
        <v>72</v>
      </c>
      <c r="B66" s="6">
        <f>МАКС_поликлиника!B66+ВТБ_поликлиника!B66</f>
        <v>0</v>
      </c>
      <c r="C66" s="6">
        <f>МАКС_поликлиника!C66+ВТБ_поликлиника!C66</f>
        <v>0</v>
      </c>
      <c r="D66" s="6">
        <f>МАКС_поликлиника!D66+ВТБ_поликлиника!D66</f>
        <v>450.03600000000006</v>
      </c>
      <c r="E66" s="6">
        <f>МАКС_поликлиника!E66+ВТБ_поликлиника!E66</f>
        <v>0</v>
      </c>
      <c r="F66" s="6">
        <f>МАКС_поликлиника!F66+ВТБ_поликлиника!F66</f>
        <v>0</v>
      </c>
      <c r="G66" s="6">
        <f>МАКС_поликлиника!G66+ВТБ_поликлиника!G66</f>
        <v>0</v>
      </c>
      <c r="H66" s="6">
        <f>МАКС_поликлиника!H66+ВТБ_поликлиника!H66</f>
        <v>0</v>
      </c>
      <c r="I66" s="6">
        <f>МАКС_поликлиника!I66+ВТБ_поликлиника!I66</f>
        <v>0</v>
      </c>
      <c r="J66" s="6">
        <f>МАКС_поликлиника!J66+ВТБ_поликлиника!J66</f>
        <v>0</v>
      </c>
    </row>
    <row r="67" spans="1:10" ht="15.75">
      <c r="A67" s="54" t="s">
        <v>126</v>
      </c>
      <c r="B67" s="6">
        <f>МАКС_поликлиника!B67+ВТБ_поликлиника!B67</f>
        <v>0</v>
      </c>
      <c r="C67" s="6">
        <f>МАКС_поликлиника!C67+ВТБ_поликлиника!C67</f>
        <v>0</v>
      </c>
      <c r="D67" s="6">
        <f>МАКС_поликлиника!D67+ВТБ_поликлиника!D67</f>
        <v>0</v>
      </c>
      <c r="E67" s="6">
        <f>МАКС_поликлиника!E67+ВТБ_поликлиника!E67</f>
        <v>0</v>
      </c>
      <c r="F67" s="6">
        <f>МАКС_поликлиника!F67+ВТБ_поликлиника!F67</f>
        <v>0</v>
      </c>
      <c r="G67" s="6">
        <f>МАКС_поликлиника!G67+ВТБ_поликлиника!G67</f>
        <v>0</v>
      </c>
      <c r="H67" s="6">
        <f>МАКС_поликлиника!H67+ВТБ_поликлиника!H67</f>
        <v>0</v>
      </c>
      <c r="I67" s="6">
        <f>МАКС_поликлиника!I67+ВТБ_поликлиника!I67</f>
        <v>0</v>
      </c>
      <c r="J67" s="6">
        <f>МАКС_поликлиника!J67+ВТБ_поликлиника!J67</f>
        <v>0</v>
      </c>
    </row>
    <row r="68" spans="1:10" ht="15.75">
      <c r="A68" s="16" t="s">
        <v>67</v>
      </c>
      <c r="B68" s="6">
        <f>МАКС_поликлиника!B68+ВТБ_поликлиника!B68</f>
        <v>42810.995999999999</v>
      </c>
      <c r="C68" s="6">
        <f>МАКС_поликлиника!C68+ВТБ_поликлиника!C68</f>
        <v>1160.0039999999999</v>
      </c>
      <c r="D68" s="6">
        <f>МАКС_поликлиника!D68+ВТБ_поликлиника!D68</f>
        <v>42897.983999999997</v>
      </c>
      <c r="E68" s="6">
        <f>МАКС_поликлиника!E68+ВТБ_поликлиника!E68</f>
        <v>1350</v>
      </c>
      <c r="F68" s="6">
        <f>МАКС_поликлиника!F68+ВТБ_поликлиника!F68</f>
        <v>887.00400000000002</v>
      </c>
      <c r="G68" s="6">
        <f>МАКС_поликлиника!G68+ВТБ_поликлиника!G68</f>
        <v>1431</v>
      </c>
      <c r="H68" s="6">
        <f>МАКС_поликлиника!H68+ВТБ_поликлиника!H68</f>
        <v>507</v>
      </c>
      <c r="I68" s="6">
        <f>МАКС_поликлиника!I68+ВТБ_поликлиника!I68</f>
        <v>260.00400000000002</v>
      </c>
      <c r="J68" s="6">
        <f>МАКС_поликлиника!J68+ВТБ_поликлиника!J68</f>
        <v>0</v>
      </c>
    </row>
    <row r="69" spans="1:10" ht="15.75">
      <c r="A69" s="55" t="s">
        <v>69</v>
      </c>
      <c r="B69" s="6">
        <f>МАКС_поликлиника!B69+ВТБ_поликлиника!B69</f>
        <v>0</v>
      </c>
      <c r="C69" s="6">
        <f>МАКС_поликлиника!C69+ВТБ_поликлиника!C69</f>
        <v>0</v>
      </c>
      <c r="D69" s="6">
        <f>МАКС_поликлиника!D69+ВТБ_поликлиника!D69</f>
        <v>0</v>
      </c>
      <c r="E69" s="6">
        <f>МАКС_поликлиника!E69+ВТБ_поликлиника!E69</f>
        <v>0</v>
      </c>
      <c r="F69" s="6">
        <f>МАКС_поликлиника!F69+ВТБ_поликлиника!F69</f>
        <v>0</v>
      </c>
      <c r="G69" s="6">
        <f>МАКС_поликлиника!G69+ВТБ_поликлиника!G69</f>
        <v>0</v>
      </c>
      <c r="H69" s="6">
        <f>МАКС_поликлиника!H69+ВТБ_поликлиника!H69</f>
        <v>0</v>
      </c>
      <c r="I69" s="6">
        <f>МАКС_поликлиника!I69+ВТБ_поликлиника!I69</f>
        <v>0</v>
      </c>
      <c r="J69" s="6">
        <f>МАКС_поликлиника!J69+ВТБ_поликлиника!J69</f>
        <v>0</v>
      </c>
    </row>
    <row r="70" spans="1:10" ht="15.75">
      <c r="A70" s="54" t="s">
        <v>127</v>
      </c>
      <c r="B70" s="6">
        <f>МАКС_поликлиника!B70+ВТБ_поликлиника!B70</f>
        <v>0</v>
      </c>
      <c r="C70" s="6">
        <f>МАКС_поликлиника!C70+ВТБ_поликлиника!C70</f>
        <v>0</v>
      </c>
      <c r="D70" s="6">
        <f>МАКС_поликлиника!D70+ВТБ_поликлиника!D70</f>
        <v>0</v>
      </c>
      <c r="E70" s="6">
        <f>МАКС_поликлиника!E70+ВТБ_поликлиника!E70</f>
        <v>0</v>
      </c>
      <c r="F70" s="6">
        <f>МАКС_поликлиника!F70+ВТБ_поликлиника!F70</f>
        <v>0</v>
      </c>
      <c r="G70" s="6">
        <f>МАКС_поликлиника!G70+ВТБ_поликлиника!G70</f>
        <v>0</v>
      </c>
      <c r="H70" s="6">
        <f>МАКС_поликлиника!H70+ВТБ_поликлиника!H70</f>
        <v>0</v>
      </c>
      <c r="I70" s="6">
        <f>МАКС_поликлиника!I70+ВТБ_поликлиника!I70</f>
        <v>0</v>
      </c>
      <c r="J70" s="6">
        <f>МАКС_поликлиника!J70+ВТБ_поликлиника!J70</f>
        <v>0</v>
      </c>
    </row>
    <row r="71" spans="1:10" ht="15.75">
      <c r="A71" s="53" t="s">
        <v>128</v>
      </c>
      <c r="B71" s="6">
        <f>МАКС_поликлиника!B71+ВТБ_поликлиника!B71</f>
        <v>0</v>
      </c>
      <c r="C71" s="6">
        <f>МАКС_поликлиника!C71+ВТБ_поликлиника!C71</f>
        <v>0</v>
      </c>
      <c r="D71" s="6">
        <f>МАКС_поликлиника!D71+ВТБ_поликлиника!D71</f>
        <v>0</v>
      </c>
      <c r="E71" s="6">
        <f>МАКС_поликлиника!E71+ВТБ_поликлиника!E71</f>
        <v>0</v>
      </c>
      <c r="F71" s="6">
        <f>МАКС_поликлиника!F71+ВТБ_поликлиника!F71</f>
        <v>0</v>
      </c>
      <c r="G71" s="6">
        <f>МАКС_поликлиника!G71+ВТБ_поликлиника!G71</f>
        <v>0</v>
      </c>
      <c r="H71" s="6">
        <f>МАКС_поликлиника!H71+ВТБ_поликлиника!H71</f>
        <v>0</v>
      </c>
      <c r="I71" s="6">
        <f>МАКС_поликлиника!I71+ВТБ_поликлиника!I71</f>
        <v>0</v>
      </c>
      <c r="J71" s="6">
        <f>МАКС_поликлиника!J71+ВТБ_поликлиника!J71</f>
        <v>0</v>
      </c>
    </row>
    <row r="72" spans="1:10" ht="31.5">
      <c r="A72" s="5" t="s">
        <v>68</v>
      </c>
      <c r="B72" s="6">
        <f>МАКС_поликлиника!B72+ВТБ_поликлиника!B72</f>
        <v>0</v>
      </c>
      <c r="C72" s="6">
        <f>МАКС_поликлиника!C72+ВТБ_поликлиника!C72</f>
        <v>3899.9999999999995</v>
      </c>
      <c r="D72" s="6">
        <f>МАКС_поликлиника!D72+ВТБ_поликлиника!D72</f>
        <v>0</v>
      </c>
      <c r="E72" s="6">
        <f>МАКС_поликлиника!E72+ВТБ_поликлиника!E72</f>
        <v>0</v>
      </c>
      <c r="F72" s="6">
        <f>МАКС_поликлиника!F72+ВТБ_поликлиника!F72</f>
        <v>0</v>
      </c>
      <c r="G72" s="6">
        <f>МАКС_поликлиника!G72+ВТБ_поликлиника!G72</f>
        <v>0</v>
      </c>
      <c r="H72" s="6">
        <f>МАКС_поликлиника!H72+ВТБ_поликлиника!H72</f>
        <v>0</v>
      </c>
      <c r="I72" s="6">
        <f>МАКС_поликлиника!I72+ВТБ_поликлиника!I72</f>
        <v>0</v>
      </c>
      <c r="J72" s="6">
        <f>МАКС_поликлиника!J72+ВТБ_поликлиника!J72</f>
        <v>0</v>
      </c>
    </row>
    <row r="73" spans="1:10" ht="15.75">
      <c r="A73" s="16" t="s">
        <v>66</v>
      </c>
      <c r="B73" s="6">
        <f>МАКС_поликлиника!B73+ВТБ_поликлиника!B73</f>
        <v>38481.004000000001</v>
      </c>
      <c r="C73" s="6">
        <f>МАКС_поликлиника!C73+ВТБ_поликлиника!C73</f>
        <v>1999.9949999999999</v>
      </c>
      <c r="D73" s="6">
        <f>МАКС_поликлиника!D73+ВТБ_поликлиника!D73</f>
        <v>999.99900000000002</v>
      </c>
      <c r="E73" s="6">
        <f>МАКС_поликлиника!E73+ВТБ_поликлиника!E73</f>
        <v>0</v>
      </c>
      <c r="F73" s="6">
        <f>МАКС_поликлиника!F73+ВТБ_поликлиника!F73</f>
        <v>0</v>
      </c>
      <c r="G73" s="6">
        <f>МАКС_поликлиника!G73+ВТБ_поликлиника!G73</f>
        <v>0</v>
      </c>
      <c r="H73" s="6">
        <f>МАКС_поликлиника!H73+ВТБ_поликлиника!H73</f>
        <v>0</v>
      </c>
      <c r="I73" s="6">
        <f>МАКС_поликлиника!I73+ВТБ_поликлиника!I73</f>
        <v>0</v>
      </c>
      <c r="J73" s="6">
        <f>МАКС_поликлиника!J73+ВТБ_поликлиника!J73</f>
        <v>0</v>
      </c>
    </row>
    <row r="74" spans="1:10" ht="15.75">
      <c r="A74" s="53" t="s">
        <v>129</v>
      </c>
      <c r="B74" s="6">
        <f>МАКС_поликлиника!B74+ВТБ_поликлиника!B74</f>
        <v>0</v>
      </c>
      <c r="C74" s="6">
        <f>МАКС_поликлиника!C74+ВТБ_поликлиника!C74</f>
        <v>0</v>
      </c>
      <c r="D74" s="6">
        <f>МАКС_поликлиника!D74+ВТБ_поликлиника!D74</f>
        <v>0</v>
      </c>
      <c r="E74" s="6">
        <f>МАКС_поликлиника!E74+ВТБ_поликлиника!E74</f>
        <v>0</v>
      </c>
      <c r="F74" s="6">
        <f>МАКС_поликлиника!F74+ВТБ_поликлиника!F74</f>
        <v>0</v>
      </c>
      <c r="G74" s="6">
        <f>МАКС_поликлиника!G74+ВТБ_поликлиника!G74</f>
        <v>0</v>
      </c>
      <c r="H74" s="6">
        <f>МАКС_поликлиника!H74+ВТБ_поликлиника!H74</f>
        <v>0</v>
      </c>
      <c r="I74" s="6">
        <f>МАКС_поликлиника!I74+ВТБ_поликлиника!I74</f>
        <v>0</v>
      </c>
      <c r="J74" s="6">
        <f>МАКС_поликлиника!J74+ВТБ_поликлиника!J74</f>
        <v>0</v>
      </c>
    </row>
    <row r="75" spans="1:10" ht="15.75">
      <c r="A75" s="16" t="s">
        <v>65</v>
      </c>
      <c r="B75" s="6">
        <f>МАКС_поликлиника!B75+ВТБ_поликлиника!B75</f>
        <v>9359.0040000000008</v>
      </c>
      <c r="C75" s="6">
        <f>МАКС_поликлиника!C75+ВТБ_поликлиника!C75</f>
        <v>80.004000000000005</v>
      </c>
      <c r="D75" s="6">
        <f>МАКС_поликлиника!D75+ВТБ_поликлиника!D75</f>
        <v>4653</v>
      </c>
      <c r="E75" s="6">
        <f>МАКС_поликлиника!E75+ВТБ_поликлиника!E75</f>
        <v>0</v>
      </c>
      <c r="F75" s="6">
        <f>МАКС_поликлиника!F75+ВТБ_поликлиника!F75</f>
        <v>15.996</v>
      </c>
      <c r="G75" s="6">
        <f>МАКС_поликлиника!G75+ВТБ_поликлиника!G75</f>
        <v>314.00400000000002</v>
      </c>
      <c r="H75" s="6">
        <f>МАКС_поликлиника!H75+ВТБ_поликлиника!H75</f>
        <v>128.00399999999999</v>
      </c>
      <c r="I75" s="6">
        <f>МАКС_поликлиника!I75+ВТБ_поликлиника!I75</f>
        <v>111.996</v>
      </c>
      <c r="J75" s="6">
        <f>МАКС_поликлиника!J75+ВТБ_поликлиника!J75</f>
        <v>0</v>
      </c>
    </row>
    <row r="76" spans="1:10" ht="15.75">
      <c r="A76" s="53" t="s">
        <v>130</v>
      </c>
      <c r="B76" s="6">
        <f>МАКС_поликлиника!B76+ВТБ_поликлиника!B76</f>
        <v>0</v>
      </c>
      <c r="C76" s="6">
        <f>МАКС_поликлиника!C76+ВТБ_поликлиника!C76</f>
        <v>0</v>
      </c>
      <c r="D76" s="6">
        <f>МАКС_поликлиника!D76+ВТБ_поликлиника!D76</f>
        <v>0</v>
      </c>
      <c r="E76" s="6">
        <f>МАКС_поликлиника!E76+ВТБ_поликлиника!E76</f>
        <v>0</v>
      </c>
      <c r="F76" s="6">
        <f>МАКС_поликлиника!F76+ВТБ_поликлиника!F76</f>
        <v>0</v>
      </c>
      <c r="G76" s="6">
        <f>МАКС_поликлиника!G76+ВТБ_поликлиника!G76</f>
        <v>0</v>
      </c>
      <c r="H76" s="6">
        <f>МАКС_поликлиника!H76+ВТБ_поликлиника!H76</f>
        <v>0</v>
      </c>
      <c r="I76" s="6">
        <f>МАКС_поликлиника!I76+ВТБ_поликлиника!I76</f>
        <v>0</v>
      </c>
      <c r="J76" s="6">
        <f>МАКС_поликлиника!J76+ВТБ_поликлиника!J76</f>
        <v>0</v>
      </c>
    </row>
    <row r="77" spans="1:10" ht="15.75">
      <c r="A77" s="10" t="s">
        <v>71</v>
      </c>
      <c r="B77" s="6">
        <f>МАКС_поликлиника!B77+ВТБ_поликлиника!B77</f>
        <v>0</v>
      </c>
      <c r="C77" s="6">
        <f>МАКС_поликлиника!C77+ВТБ_поликлиника!C77</f>
        <v>0</v>
      </c>
      <c r="D77" s="6">
        <f>МАКС_поликлиника!D77+ВТБ_поликлиника!D77</f>
        <v>0</v>
      </c>
      <c r="E77" s="6">
        <f>МАКС_поликлиника!E77+ВТБ_поликлиника!E77</f>
        <v>0</v>
      </c>
      <c r="F77" s="6">
        <f>МАКС_поликлиника!F77+ВТБ_поликлиника!F77</f>
        <v>0</v>
      </c>
      <c r="G77" s="6">
        <f>МАКС_поликлиника!G77+ВТБ_поликлиника!G77</f>
        <v>0</v>
      </c>
      <c r="H77" s="6">
        <f>МАКС_поликлиника!H77+ВТБ_поликлиника!H77</f>
        <v>0</v>
      </c>
      <c r="I77" s="6">
        <f>МАКС_поликлиника!I77+ВТБ_поликлиника!I77</f>
        <v>0</v>
      </c>
      <c r="J77" s="6">
        <f>МАКС_поликлиника!J77+ВТБ_поликлиника!J77</f>
        <v>0</v>
      </c>
    </row>
    <row r="78" spans="1:10" ht="15.75">
      <c r="A78" s="16" t="s">
        <v>64</v>
      </c>
      <c r="B78" s="6">
        <f>МАКС_поликлиника!B78+ВТБ_поликлиника!B78</f>
        <v>3486.9960000000001</v>
      </c>
      <c r="C78" s="6">
        <f>МАКС_поликлиника!C78+ВТБ_поликлиника!C78</f>
        <v>0</v>
      </c>
      <c r="D78" s="6">
        <f>МАКС_поликлиника!D78+ВТБ_поликлиника!D78</f>
        <v>4644.0360000000001</v>
      </c>
      <c r="E78" s="6">
        <f>МАКС_поликлиника!E78+ВТБ_поликлиника!E78</f>
        <v>0</v>
      </c>
      <c r="F78" s="6">
        <f>МАКС_поликлиника!F78+ВТБ_поликлиника!F78</f>
        <v>0</v>
      </c>
      <c r="G78" s="6">
        <f>МАКС_поликлиника!G78+ВТБ_поликлиника!G78</f>
        <v>356.00400000000002</v>
      </c>
      <c r="H78" s="6">
        <f>МАКС_поликлиника!H78+ВТБ_поликлиника!H78</f>
        <v>143.00399999999999</v>
      </c>
      <c r="I78" s="6">
        <f>МАКС_поликлиника!I78+ВТБ_поликлиника!I78</f>
        <v>119.00400000000002</v>
      </c>
      <c r="J78" s="6">
        <f>МАКС_поликлиника!J78+ВТБ_поликлиника!J78</f>
        <v>0</v>
      </c>
    </row>
    <row r="79" spans="1:10" ht="15.75">
      <c r="A79" s="30" t="s">
        <v>70</v>
      </c>
      <c r="B79" s="6">
        <f>МАКС_поликлиника!B79+ВТБ_поликлиника!B79</f>
        <v>0</v>
      </c>
      <c r="C79" s="6">
        <f>МАКС_поликлиника!C79+ВТБ_поликлиника!C79</f>
        <v>0</v>
      </c>
      <c r="D79" s="6">
        <f>МАКС_поликлиника!D79+ВТБ_поликлиника!D79</f>
        <v>0</v>
      </c>
      <c r="E79" s="6">
        <f>МАКС_поликлиника!E79+ВТБ_поликлиника!E79</f>
        <v>0</v>
      </c>
      <c r="F79" s="6">
        <f>МАКС_поликлиника!F79+ВТБ_поликлиника!F79</f>
        <v>0</v>
      </c>
      <c r="G79" s="6">
        <f>МАКС_поликлиника!G79+ВТБ_поликлиника!G79</f>
        <v>0</v>
      </c>
      <c r="H79" s="6">
        <f>МАКС_поликлиника!H79+ВТБ_поликлиника!H79</f>
        <v>0</v>
      </c>
      <c r="I79" s="6">
        <f>МАКС_поликлиника!I79+ВТБ_поликлиника!I79</f>
        <v>0</v>
      </c>
      <c r="J79" s="6">
        <f>МАКС_поликлиника!J79+ВТБ_поликлиника!J79</f>
        <v>0</v>
      </c>
    </row>
    <row r="80" spans="1:10" s="9" customFormat="1" ht="15.75">
      <c r="A80" s="31" t="s">
        <v>73</v>
      </c>
      <c r="B80" s="8">
        <f>SUM(B66:B79)</f>
        <v>94138</v>
      </c>
      <c r="C80" s="8">
        <f t="shared" ref="C80:J80" si="6">SUM(C66:C79)</f>
        <v>7140.0029999999988</v>
      </c>
      <c r="D80" s="8">
        <f t="shared" si="6"/>
        <v>53645.055</v>
      </c>
      <c r="E80" s="8">
        <f t="shared" si="6"/>
        <v>1350</v>
      </c>
      <c r="F80" s="8">
        <f t="shared" si="6"/>
        <v>903</v>
      </c>
      <c r="G80" s="8">
        <f t="shared" si="6"/>
        <v>2101.0079999999998</v>
      </c>
      <c r="H80" s="8">
        <f t="shared" si="6"/>
        <v>778.00800000000004</v>
      </c>
      <c r="I80" s="8">
        <f t="shared" si="6"/>
        <v>491.00400000000002</v>
      </c>
      <c r="J80" s="8">
        <f t="shared" si="6"/>
        <v>0</v>
      </c>
    </row>
    <row r="81" spans="1:10" ht="15.75">
      <c r="A81" s="12" t="s">
        <v>76</v>
      </c>
      <c r="B81" s="6">
        <f>МАКС_поликлиника!B81+ВТБ_поликлиника!B81</f>
        <v>1888.527</v>
      </c>
      <c r="C81" s="6">
        <f>МАКС_поликлиника!C81+ВТБ_поликлиника!C81</f>
        <v>1040.3230000000001</v>
      </c>
      <c r="D81" s="6">
        <f>МАКС_поликлиника!D81+ВТБ_поликлиника!D81</f>
        <v>5382.0169999999998</v>
      </c>
      <c r="E81" s="6">
        <f>МАКС_поликлиника!E81+ВТБ_поликлиника!E81</f>
        <v>305.16000000000003</v>
      </c>
      <c r="F81" s="6">
        <f>МАКС_поликлиника!F81+ВТБ_поликлиника!F81</f>
        <v>7.282</v>
      </c>
      <c r="G81" s="6">
        <f>МАКС_поликлиника!G81+ВТБ_поликлиника!G81</f>
        <v>217.773</v>
      </c>
      <c r="H81" s="6">
        <f>МАКС_поликлиника!H81+ВТБ_поликлиника!H81</f>
        <v>78.718999999999994</v>
      </c>
      <c r="I81" s="6">
        <f>МАКС_поликлиника!I81+ВТБ_поликлиника!I81</f>
        <v>44.734000000000002</v>
      </c>
      <c r="J81" s="6">
        <f>МАКС_поликлиника!J81+ВТБ_поликлиника!J81</f>
        <v>10.403000000000002</v>
      </c>
    </row>
    <row r="82" spans="1:10" ht="15.75">
      <c r="A82" s="12" t="s">
        <v>74</v>
      </c>
      <c r="B82" s="6">
        <f>МАКС_поликлиника!B82+ВТБ_поликлиника!B82</f>
        <v>6549.0780000000004</v>
      </c>
      <c r="C82" s="6">
        <f>МАКС_поликлиника!C82+ВТБ_поликлиника!C82</f>
        <v>1579.6569999999999</v>
      </c>
      <c r="D82" s="6">
        <f>МАКС_поликлиника!D82+ВТБ_поликлиника!D82</f>
        <v>19391.026999999998</v>
      </c>
      <c r="E82" s="6">
        <f>МАКС_поликлиника!E82+ВТБ_поликлиника!E82</f>
        <v>608.40700000000004</v>
      </c>
      <c r="F82" s="6">
        <f>МАКС_поликлиника!F82+ВТБ_поликлиника!F82</f>
        <v>39.225999999999999</v>
      </c>
      <c r="G82" s="6">
        <f>МАКС_поликлиника!G82+ВТБ_поликлиника!G82</f>
        <v>442.928</v>
      </c>
      <c r="H82" s="6">
        <f>МАКС_поликлиника!H82+ВТБ_поликлиника!H82</f>
        <v>160.58099999999999</v>
      </c>
      <c r="I82" s="6">
        <f>МАКС_поликлиника!I82+ВТБ_поликлиника!I82</f>
        <v>92.341999999999999</v>
      </c>
      <c r="J82" s="6">
        <f>МАКС_поликлиника!J82+ВТБ_поликлиника!J82</f>
        <v>10.625</v>
      </c>
    </row>
    <row r="83" spans="1:10" ht="15.75">
      <c r="A83" s="12" t="s">
        <v>79</v>
      </c>
      <c r="B83" s="6">
        <f>МАКС_поликлиника!B83+ВТБ_поликлиника!B83</f>
        <v>4004.2449999999999</v>
      </c>
      <c r="C83" s="6">
        <f>МАКС_поликлиника!C83+ВТБ_поликлиника!C83</f>
        <v>1847.75</v>
      </c>
      <c r="D83" s="6">
        <f>МАКС_поликлиника!D83+ВТБ_поликлиника!D83</f>
        <v>12547.447</v>
      </c>
      <c r="E83" s="6">
        <f>МАКС_поликлиника!E83+ВТБ_поликлиника!E83</f>
        <v>519.96500000000003</v>
      </c>
      <c r="F83" s="6">
        <f>МАКС_поликлиника!F83+ВТБ_поликлиника!F83</f>
        <v>38</v>
      </c>
      <c r="G83" s="6">
        <f>МАКС_поликлиника!G83+ВТБ_поликлиника!G83</f>
        <v>426.86499999999995</v>
      </c>
      <c r="H83" s="6">
        <f>МАКС_поликлиника!H83+ВТБ_поликлиника!H83</f>
        <v>155.16499999999999</v>
      </c>
      <c r="I83" s="6">
        <f>МАКС_поликлиника!I83+ВТБ_поликлиника!I83</f>
        <v>89.935000000000002</v>
      </c>
      <c r="J83" s="6">
        <f>МАКС_поликлиника!J83+ВТБ_поликлиника!J83</f>
        <v>29.621999999999996</v>
      </c>
    </row>
    <row r="84" spans="1:10" ht="15.75">
      <c r="A84" s="12" t="s">
        <v>81</v>
      </c>
      <c r="B84" s="6">
        <f>МАКС_поликлиника!B84+ВТБ_поликлиника!B84</f>
        <v>4892.0809999999992</v>
      </c>
      <c r="C84" s="6">
        <f>МАКС_поликлиника!C84+ВТБ_поликлиника!C84</f>
        <v>1276.5439999999999</v>
      </c>
      <c r="D84" s="6">
        <f>МАКС_поликлиника!D84+ВТБ_поликлиника!D84</f>
        <v>5609.4112999999998</v>
      </c>
      <c r="E84" s="6">
        <f>МАКС_поликлиника!E84+ВТБ_поликлиника!E84</f>
        <v>475.40300000000002</v>
      </c>
      <c r="F84" s="6">
        <f>МАКС_поликлиника!F84+ВТБ_поликлиника!F84</f>
        <v>85.572999999999979</v>
      </c>
      <c r="G84" s="6">
        <f>МАКС_поликлиника!G84+ВТБ_поликлиника!G84</f>
        <v>321.16099999999994</v>
      </c>
      <c r="H84" s="6">
        <f>МАКС_поликлиника!H84+ВТБ_поликлиника!H84</f>
        <v>115.50399999999999</v>
      </c>
      <c r="I84" s="6">
        <f>МАКС_поликлиника!I84+ВТБ_поликлиника!I84</f>
        <v>64.093000000000004</v>
      </c>
      <c r="J84" s="6">
        <f>МАКС_поликлиника!J84+ВТБ_поликлиника!J84</f>
        <v>20.073</v>
      </c>
    </row>
    <row r="85" spans="1:10" s="9" customFormat="1" ht="15.75">
      <c r="A85" s="35" t="s">
        <v>86</v>
      </c>
      <c r="B85" s="6">
        <f>МАКС_поликлиника!B85+ВТБ_поликлиника!B85</f>
        <v>7766.8530000000001</v>
      </c>
      <c r="C85" s="6">
        <f>МАКС_поликлиника!C85+ВТБ_поликлиника!C85</f>
        <v>2482.2530000000002</v>
      </c>
      <c r="D85" s="6">
        <f>МАКС_поликлиника!D85+ВТБ_поликлиника!D85</f>
        <v>20729.495999999999</v>
      </c>
      <c r="E85" s="6">
        <f>МАКС_поликлиника!E85+ВТБ_поликлиника!E85</f>
        <v>749.90599999999995</v>
      </c>
      <c r="F85" s="6">
        <f>МАКС_поликлиника!F85+ВТБ_поликлиника!F85</f>
        <v>275.005</v>
      </c>
      <c r="G85" s="6">
        <f>МАКС_поликлиника!G85+ВТБ_поликлиника!G85</f>
        <v>672.16899999999998</v>
      </c>
      <c r="H85" s="6">
        <f>МАКС_поликлиника!H85+ВТБ_поликлиника!H85</f>
        <v>244.309</v>
      </c>
      <c r="I85" s="6">
        <f>МАКС_поликлиника!I85+ВТБ_поликлиника!I85</f>
        <v>141.74700000000001</v>
      </c>
      <c r="J85" s="6">
        <f>МАКС_поликлиника!J85+ВТБ_поликлиника!J85</f>
        <v>22.864999999999998</v>
      </c>
    </row>
    <row r="86" spans="1:10" s="9" customFormat="1" ht="15.75">
      <c r="A86" s="33" t="s">
        <v>84</v>
      </c>
      <c r="B86" s="6">
        <f>МАКС_поликлиника!B86+ВТБ_поликлиника!B86</f>
        <v>14097.290999999997</v>
      </c>
      <c r="C86" s="6">
        <f>МАКС_поликлиника!C86+ВТБ_поликлиника!C86</f>
        <v>4757.1970000000001</v>
      </c>
      <c r="D86" s="6">
        <f>МАКС_поликлиника!D86+ВТБ_поликлиника!D86</f>
        <v>33130.296999999999</v>
      </c>
      <c r="E86" s="6">
        <f>МАКС_поликлиника!E86+ВТБ_поликлиника!E86</f>
        <v>1799.0029999999999</v>
      </c>
      <c r="F86" s="6">
        <f>МАКС_поликлиника!F86+ВТБ_поликлиника!F86</f>
        <v>33.6</v>
      </c>
      <c r="G86" s="6">
        <f>МАКС_поликлиника!G86+ВТБ_поликлиника!G86</f>
        <v>1144.5</v>
      </c>
      <c r="H86" s="6">
        <f>МАКС_поликлиника!H86+ВТБ_поликлиника!H86</f>
        <v>411.6</v>
      </c>
      <c r="I86" s="6">
        <f>МАКС_поликлиника!I86+ВТБ_поликлиника!I86</f>
        <v>226.8</v>
      </c>
      <c r="J86" s="6">
        <f>МАКС_поликлиника!J86+ВТБ_поликлиника!J86</f>
        <v>41.293999999999997</v>
      </c>
    </row>
    <row r="87" spans="1:10" s="9" customFormat="1" ht="15.75">
      <c r="A87" s="37" t="s">
        <v>90</v>
      </c>
      <c r="B87" s="6">
        <f>МАКС_поликлиника!B87+ВТБ_поликлиника!B87</f>
        <v>4492.2579999999998</v>
      </c>
      <c r="C87" s="6">
        <f>МАКС_поликлиника!C87+ВТБ_поликлиника!C87</f>
        <v>1839.825</v>
      </c>
      <c r="D87" s="6">
        <f>МАКС_поликлиника!D87+ВТБ_поликлиника!D87</f>
        <v>12225.968000000001</v>
      </c>
      <c r="E87" s="6">
        <f>МАКС_поликлиника!E87+ВТБ_поликлиника!E87</f>
        <v>548.822</v>
      </c>
      <c r="F87" s="6">
        <f>МАКС_поликлиника!F87+ВТБ_поликлиника!F87</f>
        <v>16.556999999999999</v>
      </c>
      <c r="G87" s="6">
        <f>МАКС_поликлиника!G87+ВТБ_поликлиника!G87</f>
        <v>455.37900000000008</v>
      </c>
      <c r="H87" s="6">
        <f>МАКС_поликлиника!H87+ВТБ_поликлиника!H87</f>
        <v>163.815</v>
      </c>
      <c r="I87" s="6">
        <f>МАКС_поликлиника!I87+ВТБ_поликлиника!I87</f>
        <v>91.072999999999993</v>
      </c>
      <c r="J87" s="6">
        <f>МАКС_поликлиника!J87+ВТБ_поликлиника!J87</f>
        <v>37.258000000000003</v>
      </c>
    </row>
    <row r="88" spans="1:10" ht="15.75">
      <c r="A88" s="12" t="s">
        <v>77</v>
      </c>
      <c r="B88" s="6">
        <f>МАКС_поликлиника!B88+ВТБ_поликлиника!B88</f>
        <v>5145.78</v>
      </c>
      <c r="C88" s="6">
        <f>МАКС_поликлиника!C88+ВТБ_поликлиника!C88</f>
        <v>1257.405</v>
      </c>
      <c r="D88" s="6">
        <f>МАКС_поликлиника!D88+ВТБ_поликлиника!D88</f>
        <v>5754.0150000000003</v>
      </c>
      <c r="E88" s="6">
        <f>МАКС_поликлиника!E88+ВТБ_поликлиника!E88</f>
        <v>339.84</v>
      </c>
      <c r="F88" s="6">
        <f>МАКС_поликлиника!F88+ВТБ_поликлиника!F88</f>
        <v>129.345</v>
      </c>
      <c r="G88" s="6">
        <f>МАКС_поликлиника!G88+ВТБ_поликлиника!G88</f>
        <v>321.11399999999998</v>
      </c>
      <c r="H88" s="6">
        <f>МАКС_поликлиника!H88+ВТБ_поликлиника!H88</f>
        <v>116.51599999999999</v>
      </c>
      <c r="I88" s="6">
        <f>МАКС_поликлиника!I88+ВТБ_поликлиника!I88</f>
        <v>67.620999999999995</v>
      </c>
      <c r="J88" s="6">
        <f>МАКС_поликлиника!J88+ВТБ_поликлиника!J88</f>
        <v>33.634999999999991</v>
      </c>
    </row>
    <row r="89" spans="1:10" ht="15.75">
      <c r="A89" s="12" t="s">
        <v>82</v>
      </c>
      <c r="B89" s="6">
        <f>МАКС_поликлиника!B89+ВТБ_поликлиника!B89</f>
        <v>4982.4059999999999</v>
      </c>
      <c r="C89" s="6">
        <f>МАКС_поликлиника!C89+ВТБ_поликлиника!C89</f>
        <v>2485.5070000000001</v>
      </c>
      <c r="D89" s="6">
        <f>МАКС_поликлиника!D89+ВТБ_поликлиника!D89</f>
        <v>15483.902</v>
      </c>
      <c r="E89" s="6">
        <f>МАКС_поликлиника!E89+ВТБ_поликлиника!E89</f>
        <v>1140.001</v>
      </c>
      <c r="F89" s="6">
        <f>МАКС_поликлиника!F89+ВТБ_поликлиника!F89</f>
        <v>29.7</v>
      </c>
      <c r="G89" s="6">
        <f>МАКС_поликлиника!G89+ВТБ_поликлиника!G89</f>
        <v>579.6</v>
      </c>
      <c r="H89" s="6">
        <f>МАКС_поликлиника!H89+ВТБ_поликлиника!H89</f>
        <v>207.29900000000004</v>
      </c>
      <c r="I89" s="6">
        <f>МАКС_поликлиника!I89+ВТБ_поликлиника!I89</f>
        <v>111.301</v>
      </c>
      <c r="J89" s="6">
        <f>МАКС_поликлиника!J89+ВТБ_поликлиника!J89</f>
        <v>15.001000000000001</v>
      </c>
    </row>
    <row r="90" spans="1:10" ht="15.75">
      <c r="A90" s="12" t="s">
        <v>75</v>
      </c>
      <c r="B90" s="6">
        <f>МАКС_поликлиника!B90+ВТБ_поликлиника!B90</f>
        <v>3103.7420000000002</v>
      </c>
      <c r="C90" s="6">
        <f>МАКС_поликлиника!C90+ВТБ_поликлиника!C90</f>
        <v>1271.1510000000001</v>
      </c>
      <c r="D90" s="6">
        <f>МАКС_поликлиника!D90+ВТБ_поликлиника!D90</f>
        <v>8447.0319999999992</v>
      </c>
      <c r="E90" s="6">
        <f>МАКС_поликлиника!E90+ВТБ_поликлиника!E90</f>
        <v>379.18599999999998</v>
      </c>
      <c r="F90" s="6">
        <f>МАКС_поликлиника!F90+ВТБ_поликлиника!F90</f>
        <v>11.439</v>
      </c>
      <c r="G90" s="6">
        <f>МАКС_поликлиника!G90+ВТБ_поликлиника!G90</f>
        <v>314.625</v>
      </c>
      <c r="H90" s="6">
        <f>МАКС_поликлиника!H90+ВТБ_поликлиника!H90</f>
        <v>113.181</v>
      </c>
      <c r="I90" s="6">
        <f>МАКС_поликлиника!I90+ВТБ_поликлиника!I90</f>
        <v>62.923000000000002</v>
      </c>
      <c r="J90" s="6">
        <f>МАКС_поликлиника!J90+ВТБ_поликлиника!J90</f>
        <v>25.742000000000001</v>
      </c>
    </row>
    <row r="91" spans="1:10" ht="15.75">
      <c r="A91" s="12" t="s">
        <v>78</v>
      </c>
      <c r="B91" s="6">
        <f>МАКС_поликлиника!B91+ВТБ_поликлиника!B91</f>
        <v>6041.6970000000001</v>
      </c>
      <c r="C91" s="6">
        <f>МАКС_поликлиника!C91+ВТБ_поликлиника!C91</f>
        <v>2038.799</v>
      </c>
      <c r="D91" s="6">
        <f>МАКС_поликлиника!D91+ВТБ_поликлиника!D91</f>
        <v>14198.699000000001</v>
      </c>
      <c r="E91" s="6">
        <f>МАКС_поликлиника!E91+ВТБ_поликлиника!E91</f>
        <v>771.00099999999998</v>
      </c>
      <c r="F91" s="6">
        <f>МАКС_поликлиника!F91+ВТБ_поликлиника!F91</f>
        <v>14.4</v>
      </c>
      <c r="G91" s="6">
        <f>МАКС_поликлиника!G91+ВТБ_поликлиника!G91</f>
        <v>490.5</v>
      </c>
      <c r="H91" s="6">
        <f>МАКС_поликлиника!H91+ВТБ_поликлиника!H91</f>
        <v>176.4</v>
      </c>
      <c r="I91" s="6">
        <f>МАКС_поликлиника!I91+ВТБ_поликлиника!I91</f>
        <v>97.2</v>
      </c>
      <c r="J91" s="6">
        <f>МАКС_поликлиника!J91+ВТБ_поликлиника!J91</f>
        <v>17.698</v>
      </c>
    </row>
    <row r="92" spans="1:10" ht="15.75">
      <c r="A92" s="12" t="s">
        <v>80</v>
      </c>
      <c r="B92" s="6">
        <f>МАКС_поликлиника!B92+ВТБ_поликлиника!B92</f>
        <v>4123.143</v>
      </c>
      <c r="C92" s="6">
        <f>МАКС_поликлиника!C92+ВТБ_поликлиника!C92</f>
        <v>1317.739</v>
      </c>
      <c r="D92" s="6">
        <f>МАКС_поликлиника!D92+ВТБ_поликлиника!D92</f>
        <v>11004.552</v>
      </c>
      <c r="E92" s="6">
        <f>МАКС_поликлиника!E92+ВТБ_поликлиника!E92</f>
        <v>398.09799999999996</v>
      </c>
      <c r="F92" s="6">
        <f>МАКС_поликлиника!F92+ВТБ_поликлиника!F92</f>
        <v>145.99100000000001</v>
      </c>
      <c r="G92" s="6">
        <f>МАКС_поликлиника!G92+ВТБ_поликлиника!G92</f>
        <v>356.83100000000002</v>
      </c>
      <c r="H92" s="6">
        <f>МАКС_поликлиника!H92+ВТБ_поликлиника!H92</f>
        <v>129.69499999999999</v>
      </c>
      <c r="I92" s="6">
        <f>МАКС_поликлиника!I92+ВТБ_поликлиника!I92</f>
        <v>75.248999999999995</v>
      </c>
      <c r="J92" s="6">
        <f>МАКС_поликлиника!J92+ВТБ_поликлиника!J92</f>
        <v>12.138999999999999</v>
      </c>
    </row>
    <row r="93" spans="1:10" s="9" customFormat="1" ht="15.75">
      <c r="A93" s="34" t="s">
        <v>85</v>
      </c>
      <c r="B93" s="6">
        <f>МАКС_поликлиника!B93+ВТБ_поликлиника!B93</f>
        <v>8640.7430000000004</v>
      </c>
      <c r="C93" s="6">
        <f>МАКС_поликлиника!C93+ВТБ_поликлиника!C93</f>
        <v>3987.25</v>
      </c>
      <c r="D93" s="6">
        <f>МАКС_поликлиника!D93+ВТБ_поликлиника!D93</f>
        <v>27077.755000000001</v>
      </c>
      <c r="E93" s="6">
        <f>МАКС_поликлиника!E93+ВТБ_поликлиника!E93</f>
        <v>1122.0309999999999</v>
      </c>
      <c r="F93" s="6">
        <f>МАКС_поликлиника!F93+ВТБ_поликлиника!F93</f>
        <v>82</v>
      </c>
      <c r="G93" s="6">
        <f>МАКС_поликлиника!G93+ВТБ_поликлиника!G93</f>
        <v>921.13099999999997</v>
      </c>
      <c r="H93" s="6">
        <f>МАКС_поликлиника!H93+ВТБ_поликлиника!H93</f>
        <v>334.83100000000002</v>
      </c>
      <c r="I93" s="6">
        <f>МАКС_поликлиника!I93+ВТБ_поликлиника!I93</f>
        <v>194.06899999999999</v>
      </c>
      <c r="J93" s="6">
        <f>МАКС_поликлиника!J93+ВТБ_поликлиника!J93</f>
        <v>65.599999999999994</v>
      </c>
    </row>
    <row r="94" spans="1:10" s="9" customFormat="1" ht="15.75">
      <c r="A94" s="37" t="s">
        <v>91</v>
      </c>
      <c r="B94" s="6">
        <f>МАКС_поликлиника!B94+ВТБ_поликлиника!B94</f>
        <v>9478.9259999999995</v>
      </c>
      <c r="C94" s="6">
        <f>МАКС_поликлиника!C94+ВТБ_поликлиника!C94</f>
        <v>2286.3470000000002</v>
      </c>
      <c r="D94" s="6">
        <f>МАКС_поликлиника!D94+ВТБ_поликлиника!D94</f>
        <v>28065.960999999999</v>
      </c>
      <c r="E94" s="6">
        <f>МАКС_поликлиника!E94+ВТБ_поликлиника!E94</f>
        <v>880.58900000000017</v>
      </c>
      <c r="F94" s="6">
        <f>МАКС_поликлиника!F94+ВТБ_поликлиника!F94</f>
        <v>56.774000000000001</v>
      </c>
      <c r="G94" s="6">
        <f>МАКС_поликлиника!G94+ВТБ_поликлиника!G94</f>
        <v>641.08000000000004</v>
      </c>
      <c r="H94" s="6">
        <f>МАКС_поликлиника!H94+ВТБ_поликлиника!H94</f>
        <v>232.41900000000001</v>
      </c>
      <c r="I94" s="6">
        <f>МАКС_поликлиника!I94+ВТБ_поликлиника!I94</f>
        <v>133.654</v>
      </c>
      <c r="J94" s="6">
        <f>МАКС_поликлиника!J94+ВТБ_поликлиника!J94</f>
        <v>15.379000000000001</v>
      </c>
    </row>
    <row r="95" spans="1:10" s="9" customFormat="1" ht="15.75">
      <c r="A95" s="35" t="s">
        <v>88</v>
      </c>
      <c r="B95" s="6">
        <f>МАКС_поликлиника!B95+ВТБ_поликлиника!B95</f>
        <v>3557.4569999999999</v>
      </c>
      <c r="C95" s="6">
        <f>МАКС_поликлиника!C95+ВТБ_поликлиника!C95</f>
        <v>1959.6769999999999</v>
      </c>
      <c r="D95" s="6">
        <f>МАКС_поликлиника!D95+ВТБ_поликлиника!D95</f>
        <v>10138.218999999999</v>
      </c>
      <c r="E95" s="6">
        <f>МАКС_поликлиника!E95+ВТБ_поликлиника!E95</f>
        <v>574.83600000000001</v>
      </c>
      <c r="F95" s="6">
        <f>МАКС_поликлиника!F95+ВТБ_поликлиника!F95</f>
        <v>13.718</v>
      </c>
      <c r="G95" s="6">
        <f>МАКС_поликлиника!G95+ВТБ_поликлиника!G95</f>
        <v>410.22300000000001</v>
      </c>
      <c r="H95" s="6">
        <f>МАКС_поликлиника!H95+ВТБ_поликлиника!H95</f>
        <v>148.285</v>
      </c>
      <c r="I95" s="6">
        <f>МАКС_поликлиника!I95+ВТБ_поликлиника!I95</f>
        <v>84.266000000000005</v>
      </c>
      <c r="J95" s="6">
        <f>МАКС_поликлиника!J95+ВТБ_поликлиника!J95</f>
        <v>19.597000000000001</v>
      </c>
    </row>
    <row r="96" spans="1:10" s="9" customFormat="1" ht="15.75">
      <c r="A96" s="36" t="s">
        <v>89</v>
      </c>
      <c r="B96" s="6">
        <f>МАКС_поликлиника!B96+ВТБ_поликлиника!B96</f>
        <v>8999.9349999999995</v>
      </c>
      <c r="C96" s="6">
        <f>МАКС_поликлиника!C96+ВТБ_поликлиника!C96</f>
        <v>2348.4520000000002</v>
      </c>
      <c r="D96" s="6">
        <f>МАКС_поликлиника!D96+ВТБ_поликлиника!D96</f>
        <v>10319.593000000003</v>
      </c>
      <c r="E96" s="6">
        <f>МАКС_поликлиника!E96+ВТБ_поликлиника!E96</f>
        <v>874.59699999999998</v>
      </c>
      <c r="F96" s="6">
        <f>МАКС_поликлиника!F96+ВТБ_поликлиника!F96</f>
        <v>157.42699999999999</v>
      </c>
      <c r="G96" s="6">
        <f>МАКС_поликлиника!G96+ВТБ_поликлиника!G96</f>
        <v>590.83900000000017</v>
      </c>
      <c r="H96" s="6">
        <f>МАКС_поликлиника!H96+ВТБ_поликлиника!H96</f>
        <v>212.49200000000002</v>
      </c>
      <c r="I96" s="6">
        <f>МАКС_поликлиника!I96+ВТБ_поликлиника!I96</f>
        <v>117.91100000000002</v>
      </c>
      <c r="J96" s="6">
        <f>МАКС_поликлиника!J96+ВТБ_поликлиника!J96</f>
        <v>36.927</v>
      </c>
    </row>
    <row r="97" spans="1:10" s="9" customFormat="1" ht="15.75">
      <c r="A97" s="32" t="s">
        <v>83</v>
      </c>
      <c r="B97" s="6">
        <f>МАКС_поликлиника!B97+ВТБ_поликлиника!B97</f>
        <v>11625.618</v>
      </c>
      <c r="C97" s="6">
        <f>МАКС_поликлиника!C97+ВТБ_поликлиника!C97</f>
        <v>5799.5209999999997</v>
      </c>
      <c r="D97" s="6">
        <f>МАКС_поликлиника!D97+ВТБ_поликлиника!D97</f>
        <v>36129.106</v>
      </c>
      <c r="E97" s="6">
        <f>МАКС_поликлиника!E97+ВТБ_поликлиника!E97</f>
        <v>2660.0030000000002</v>
      </c>
      <c r="F97" s="6">
        <f>МАКС_поликлиника!F97+ВТБ_поликлиника!F97</f>
        <v>69.3</v>
      </c>
      <c r="G97" s="6">
        <f>МАКС_поликлиника!G97+ВТБ_поликлиника!G97</f>
        <v>1352.4</v>
      </c>
      <c r="H97" s="6">
        <f>МАКС_поликлиника!H97+ВТБ_поликлиника!H97</f>
        <v>483.697</v>
      </c>
      <c r="I97" s="6">
        <f>МАКС_поликлиника!I97+ВТБ_поликлиника!I97</f>
        <v>259.70299999999997</v>
      </c>
      <c r="J97" s="6">
        <f>МАКС_поликлиника!J97+ВТБ_поликлиника!J97</f>
        <v>35.003</v>
      </c>
    </row>
    <row r="98" spans="1:10" s="9" customFormat="1" ht="15.75">
      <c r="A98" s="35" t="s">
        <v>87</v>
      </c>
      <c r="B98" s="6">
        <f>МАКС_поликлиника!B98+ВТБ_поликлиника!B98</f>
        <v>9693.2160000000003</v>
      </c>
      <c r="C98" s="6">
        <f>МАКС_поликлиника!C98+ВТБ_поликлиника!C98</f>
        <v>2368.5990000000002</v>
      </c>
      <c r="D98" s="6">
        <f>МАКС_поликлиника!D98+ВТБ_поликлиника!D98</f>
        <v>10838.973</v>
      </c>
      <c r="E98" s="6">
        <f>МАКС_поликлиника!E98+ВТБ_поликлиника!E98</f>
        <v>640.16399999999999</v>
      </c>
      <c r="F98" s="6">
        <f>МАКС_поликлиника!F98+ВТБ_поликлиника!F98</f>
        <v>243.65100000000001</v>
      </c>
      <c r="G98" s="6">
        <f>МАКС_поликлиника!G98+ВТБ_поликлиника!G98</f>
        <v>604.89</v>
      </c>
      <c r="H98" s="6">
        <f>МАКС_поликлиника!H98+ВТБ_поликлиника!H98</f>
        <v>219.48400000000001</v>
      </c>
      <c r="I98" s="6">
        <f>МАКС_поликлиника!I98+ВТБ_поликлиника!I98</f>
        <v>127.379</v>
      </c>
      <c r="J98" s="6">
        <f>МАКС_поликлиника!J98+ВТБ_поликлиника!J98</f>
        <v>63.360999999999997</v>
      </c>
    </row>
    <row r="99" spans="1:10" s="9" customFormat="1" ht="15.75">
      <c r="A99" s="31" t="s">
        <v>92</v>
      </c>
      <c r="B99" s="8">
        <f>SUM(B81:B98)</f>
        <v>119082.99599999998</v>
      </c>
      <c r="C99" s="8">
        <f t="shared" ref="C99:J99" si="7">SUM(C81:C98)</f>
        <v>41943.996000000006</v>
      </c>
      <c r="D99" s="8">
        <f t="shared" si="7"/>
        <v>286473.47029999999</v>
      </c>
      <c r="E99" s="8">
        <f t="shared" si="7"/>
        <v>14787.012000000001</v>
      </c>
      <c r="F99" s="8">
        <f t="shared" si="7"/>
        <v>1448.9879999999998</v>
      </c>
      <c r="G99" s="8">
        <f t="shared" si="7"/>
        <v>10264.008</v>
      </c>
      <c r="H99" s="8">
        <f t="shared" si="7"/>
        <v>3703.9920000000002</v>
      </c>
      <c r="I99" s="8">
        <f t="shared" si="7"/>
        <v>2082</v>
      </c>
      <c r="J99" s="8">
        <f t="shared" si="7"/>
        <v>512.22200000000009</v>
      </c>
    </row>
    <row r="100" spans="1:10" ht="31.5">
      <c r="A100" s="5" t="s">
        <v>94</v>
      </c>
      <c r="B100" s="6">
        <f>МАКС_поликлиника!B100+ВТБ_поликлиника!B100</f>
        <v>0</v>
      </c>
      <c r="C100" s="6">
        <f>МАКС_поликлиника!C100+ВТБ_поликлиника!C100</f>
        <v>0</v>
      </c>
      <c r="D100" s="6">
        <f>МАКС_поликлиника!D100+ВТБ_поликлиника!D100</f>
        <v>9999.9959999999992</v>
      </c>
      <c r="E100" s="6">
        <f>МАКС_поликлиника!E100+ВТБ_поликлиника!E100</f>
        <v>0</v>
      </c>
      <c r="F100" s="6">
        <f>МАКС_поликлиника!F100+ВТБ_поликлиника!F100</f>
        <v>0</v>
      </c>
      <c r="G100" s="6">
        <f>МАКС_поликлиника!G100+ВТБ_поликлиника!G100</f>
        <v>0</v>
      </c>
      <c r="H100" s="6">
        <f>МАКС_поликлиника!H100+ВТБ_поликлиника!H100</f>
        <v>0</v>
      </c>
      <c r="I100" s="6">
        <f>МАКС_поликлиника!I100+ВТБ_поликлиника!I100</f>
        <v>0</v>
      </c>
      <c r="J100" s="6">
        <f>МАКС_поликлиника!J100+ВТБ_поликлиника!J100</f>
        <v>0</v>
      </c>
    </row>
    <row r="101" spans="1:10" ht="47.25">
      <c r="A101" s="5" t="s">
        <v>95</v>
      </c>
      <c r="B101" s="6">
        <f>МАКС_поликлиника!B101+ВТБ_поликлиника!B101</f>
        <v>0</v>
      </c>
      <c r="C101" s="6">
        <f>МАКС_поликлиника!C101+ВТБ_поликлиника!C101</f>
        <v>0</v>
      </c>
      <c r="D101" s="6">
        <f>МАКС_поликлиника!D101+ВТБ_поликлиника!D101</f>
        <v>0</v>
      </c>
      <c r="E101" s="6">
        <f>МАКС_поликлиника!E101+ВТБ_поликлиника!E101</f>
        <v>0</v>
      </c>
      <c r="F101" s="6">
        <f>МАКС_поликлиника!F101+ВТБ_поликлиника!F101</f>
        <v>0</v>
      </c>
      <c r="G101" s="6">
        <f>МАКС_поликлиника!G101+ВТБ_поликлиника!G101</f>
        <v>0</v>
      </c>
      <c r="H101" s="6">
        <f>МАКС_поликлиника!H101+ВТБ_поликлиника!H101</f>
        <v>0</v>
      </c>
      <c r="I101" s="6">
        <f>МАКС_поликлиника!I101+ВТБ_поликлиника!I101</f>
        <v>0</v>
      </c>
      <c r="J101" s="6">
        <f>МАКС_поликлиника!J101+ВТБ_поликлиника!J101</f>
        <v>0</v>
      </c>
    </row>
    <row r="102" spans="1:10" ht="31.5">
      <c r="A102" s="16" t="s">
        <v>93</v>
      </c>
      <c r="B102" s="6">
        <f>МАКС_поликлиника!B102+ВТБ_поликлиника!B102</f>
        <v>672</v>
      </c>
      <c r="C102" s="6">
        <f>МАКС_поликлиника!C102+ВТБ_поликлиника!C102</f>
        <v>0</v>
      </c>
      <c r="D102" s="6">
        <f>МАКС_поликлиника!D102+ВТБ_поликлиника!D102</f>
        <v>23641.004999999997</v>
      </c>
      <c r="E102" s="6">
        <f>МАКС_поликлиника!E102+ВТБ_поликлиника!E102</f>
        <v>0</v>
      </c>
      <c r="F102" s="6">
        <f>МАКС_поликлиника!F102+ВТБ_поликлиника!F102</f>
        <v>0</v>
      </c>
      <c r="G102" s="6">
        <f>МАКС_поликлиника!G102+ВТБ_поликлиника!G102</f>
        <v>0</v>
      </c>
      <c r="H102" s="6">
        <f>МАКС_поликлиника!H102+ВТБ_поликлиника!H102</f>
        <v>0</v>
      </c>
      <c r="I102" s="6">
        <f>МАКС_поликлиника!I102+ВТБ_поликлиника!I102</f>
        <v>0</v>
      </c>
      <c r="J102" s="6">
        <f>МАКС_поликлиника!J102+ВТБ_поликлиника!J102</f>
        <v>0</v>
      </c>
    </row>
    <row r="103" spans="1:10" s="9" customFormat="1" ht="15.75">
      <c r="A103" s="7" t="s">
        <v>96</v>
      </c>
      <c r="B103" s="8">
        <f>SUM(B100:B102)</f>
        <v>672</v>
      </c>
      <c r="C103" s="8">
        <f t="shared" ref="C103:J103" si="8">SUM(C100:C102)</f>
        <v>0</v>
      </c>
      <c r="D103" s="8">
        <f t="shared" si="8"/>
        <v>33641.000999999997</v>
      </c>
      <c r="E103" s="8">
        <f t="shared" si="8"/>
        <v>0</v>
      </c>
      <c r="F103" s="8">
        <f t="shared" si="8"/>
        <v>0</v>
      </c>
      <c r="G103" s="8">
        <f t="shared" si="8"/>
        <v>0</v>
      </c>
      <c r="H103" s="8">
        <f t="shared" si="8"/>
        <v>0</v>
      </c>
      <c r="I103" s="8">
        <f t="shared" si="8"/>
        <v>0</v>
      </c>
      <c r="J103" s="8">
        <f t="shared" si="8"/>
        <v>0</v>
      </c>
    </row>
    <row r="104" spans="1:10" s="9" customFormat="1" ht="15.75">
      <c r="A104" s="38" t="s">
        <v>140</v>
      </c>
      <c r="B104" s="8">
        <f t="shared" ref="B104:J104" si="9">B7+B13+B26+B41+B46+B65+B80+B99+B103</f>
        <v>1768972.7690000001</v>
      </c>
      <c r="C104" s="8">
        <f t="shared" si="9"/>
        <v>562711.04800000007</v>
      </c>
      <c r="D104" s="8">
        <f t="shared" si="9"/>
        <v>2738860.3173000002</v>
      </c>
      <c r="E104" s="8">
        <f t="shared" si="9"/>
        <v>252872.00399999996</v>
      </c>
      <c r="F104" s="8">
        <f t="shared" si="9"/>
        <v>24362.988000000001</v>
      </c>
      <c r="G104" s="8">
        <f t="shared" si="9"/>
        <v>135130.01999999999</v>
      </c>
      <c r="H104" s="8">
        <f t="shared" si="9"/>
        <v>48774.024000000005</v>
      </c>
      <c r="I104" s="8">
        <f t="shared" si="9"/>
        <v>27447</v>
      </c>
      <c r="J104" s="8">
        <f t="shared" si="9"/>
        <v>4056.239</v>
      </c>
    </row>
    <row r="107" spans="1:10" ht="15.75">
      <c r="A107" s="41" t="s">
        <v>97</v>
      </c>
      <c r="B107" s="43">
        <f t="shared" ref="B107:J107" si="10">B93+B53+B30</f>
        <v>39920.345000000001</v>
      </c>
      <c r="C107" s="43">
        <f t="shared" si="10"/>
        <v>21743.654999999999</v>
      </c>
      <c r="D107" s="43">
        <f t="shared" si="10"/>
        <v>87334.741999999998</v>
      </c>
      <c r="E107" s="43">
        <f t="shared" si="10"/>
        <v>5591.0309999999999</v>
      </c>
      <c r="F107" s="43">
        <f t="shared" si="10"/>
        <v>573.31899999999996</v>
      </c>
      <c r="G107" s="43">
        <f t="shared" si="10"/>
        <v>4020.7309999999998</v>
      </c>
      <c r="H107" s="43">
        <f t="shared" si="10"/>
        <v>1463.0190000000002</v>
      </c>
      <c r="I107" s="43">
        <f t="shared" si="10"/>
        <v>854.85699999999997</v>
      </c>
      <c r="J107" s="43">
        <f t="shared" si="10"/>
        <v>168.1</v>
      </c>
    </row>
    <row r="108" spans="1:10" ht="15.75">
      <c r="A108" s="44" t="s">
        <v>98</v>
      </c>
      <c r="B108" s="43">
        <f t="shared" ref="B108:J108" si="11">B86+B45</f>
        <v>104187.291</v>
      </c>
      <c r="C108" s="43">
        <f t="shared" si="11"/>
        <v>19313.690999999999</v>
      </c>
      <c r="D108" s="43">
        <f t="shared" si="11"/>
        <v>134596.69399999999</v>
      </c>
      <c r="E108" s="43">
        <f t="shared" si="11"/>
        <v>1799.0029999999999</v>
      </c>
      <c r="F108" s="43">
        <f t="shared" si="11"/>
        <v>1632.3969999999999</v>
      </c>
      <c r="G108" s="43">
        <f t="shared" si="11"/>
        <v>12174.397000000001</v>
      </c>
      <c r="H108" s="43">
        <f t="shared" si="11"/>
        <v>4371.5029999999997</v>
      </c>
      <c r="I108" s="43">
        <f t="shared" si="11"/>
        <v>2397.5030000000002</v>
      </c>
      <c r="J108" s="43">
        <f t="shared" si="11"/>
        <v>41.293999999999997</v>
      </c>
    </row>
    <row r="109" spans="1:10" ht="15.75">
      <c r="A109" s="56" t="s">
        <v>99</v>
      </c>
      <c r="B109" s="43">
        <f t="shared" ref="B109:J109" si="12">B97+B49</f>
        <v>124343.79700000001</v>
      </c>
      <c r="C109" s="43">
        <f t="shared" si="12"/>
        <v>25457.63</v>
      </c>
      <c r="D109" s="43">
        <f t="shared" si="12"/>
        <v>188634.59099999999</v>
      </c>
      <c r="E109" s="43">
        <f t="shared" si="12"/>
        <v>2660.0030000000002</v>
      </c>
      <c r="F109" s="43">
        <f t="shared" si="12"/>
        <v>2289</v>
      </c>
      <c r="G109" s="43">
        <f t="shared" si="12"/>
        <v>14904.396999999999</v>
      </c>
      <c r="H109" s="43">
        <f t="shared" si="12"/>
        <v>5372.4970000000003</v>
      </c>
      <c r="I109" s="43">
        <f t="shared" si="12"/>
        <v>3003</v>
      </c>
      <c r="J109" s="43">
        <f t="shared" si="12"/>
        <v>35.003</v>
      </c>
    </row>
    <row r="110" spans="1:10" ht="31.5">
      <c r="A110" s="46" t="s">
        <v>100</v>
      </c>
      <c r="B110" s="43">
        <f t="shared" ref="B110:J110" si="13">B98+B95+B85+B63</f>
        <v>67594.504000000001</v>
      </c>
      <c r="C110" s="43">
        <f t="shared" si="13"/>
        <v>17138.679</v>
      </c>
      <c r="D110" s="43">
        <f t="shared" si="13"/>
        <v>87631.722999999998</v>
      </c>
      <c r="E110" s="43">
        <f t="shared" si="13"/>
        <v>7517.3230000000003</v>
      </c>
      <c r="F110" s="43">
        <f t="shared" si="13"/>
        <v>3291.6000000000004</v>
      </c>
      <c r="G110" s="43">
        <f t="shared" si="13"/>
        <v>4680.3600000000006</v>
      </c>
      <c r="H110" s="43">
        <f t="shared" si="13"/>
        <v>1697.0889999999999</v>
      </c>
      <c r="I110" s="43">
        <f t="shared" si="13"/>
        <v>976.56900000000007</v>
      </c>
      <c r="J110" s="58">
        <f t="shared" si="13"/>
        <v>246.26900000000001</v>
      </c>
    </row>
    <row r="111" spans="1:10" ht="31.5">
      <c r="A111" s="47" t="s">
        <v>101</v>
      </c>
      <c r="B111" s="43">
        <f t="shared" ref="B111:J111" si="14">B96+B24</f>
        <v>56835.852000000006</v>
      </c>
      <c r="C111" s="43">
        <f t="shared" si="14"/>
        <v>12721.822000000004</v>
      </c>
      <c r="D111" s="43">
        <f t="shared" si="14"/>
        <v>44362.163000000008</v>
      </c>
      <c r="E111" s="43">
        <f t="shared" si="14"/>
        <v>6640.46</v>
      </c>
      <c r="F111" s="43">
        <f t="shared" si="14"/>
        <v>1703.193</v>
      </c>
      <c r="G111" s="43">
        <f t="shared" si="14"/>
        <v>3669.42</v>
      </c>
      <c r="H111" s="43">
        <f t="shared" si="14"/>
        <v>1341.0480000000002</v>
      </c>
      <c r="I111" s="43">
        <f t="shared" si="14"/>
        <v>800.096</v>
      </c>
      <c r="J111" s="43">
        <f t="shared" si="14"/>
        <v>383.5320000000001</v>
      </c>
    </row>
    <row r="112" spans="1:10" ht="31.5">
      <c r="A112" s="48" t="s">
        <v>102</v>
      </c>
      <c r="B112" s="43">
        <f t="shared" ref="B112:J112" si="15">B31+B23</f>
        <v>70774.468999999997</v>
      </c>
      <c r="C112" s="43">
        <f t="shared" si="15"/>
        <v>18652.295999999998</v>
      </c>
      <c r="D112" s="43">
        <f t="shared" si="15"/>
        <v>77569.661999999982</v>
      </c>
      <c r="E112" s="43">
        <f t="shared" si="15"/>
        <v>9917.2729999999992</v>
      </c>
      <c r="F112" s="43">
        <f t="shared" si="15"/>
        <v>416.76499999999999</v>
      </c>
      <c r="G112" s="43">
        <f t="shared" si="15"/>
        <v>5323.7579999999998</v>
      </c>
      <c r="H112" s="43">
        <f t="shared" si="15"/>
        <v>1911.8879999999999</v>
      </c>
      <c r="I112" s="43">
        <f t="shared" si="15"/>
        <v>1048.5889999999999</v>
      </c>
      <c r="J112" s="43">
        <f t="shared" si="15"/>
        <v>186.51599999999999</v>
      </c>
    </row>
    <row r="113" spans="1:10" ht="31.5">
      <c r="A113" s="49" t="s">
        <v>103</v>
      </c>
      <c r="B113" s="43">
        <f t="shared" ref="B113:J113" si="16">B94+B87+B27</f>
        <v>24584.410000000003</v>
      </c>
      <c r="C113" s="43">
        <f t="shared" si="16"/>
        <v>8474.1310000000012</v>
      </c>
      <c r="D113" s="43">
        <f t="shared" si="16"/>
        <v>56592.615000000005</v>
      </c>
      <c r="E113" s="43">
        <f t="shared" si="16"/>
        <v>2446.6130000000003</v>
      </c>
      <c r="F113" s="43">
        <f t="shared" si="16"/>
        <v>230.04899999999998</v>
      </c>
      <c r="G113" s="43">
        <f t="shared" si="16"/>
        <v>1940.9750000000001</v>
      </c>
      <c r="H113" s="43">
        <f t="shared" si="16"/>
        <v>708.49199999999996</v>
      </c>
      <c r="I113" s="43">
        <f t="shared" si="16"/>
        <v>421.66200000000003</v>
      </c>
      <c r="J113" s="43">
        <f t="shared" si="16"/>
        <v>59.734000000000002</v>
      </c>
    </row>
    <row r="114" spans="1:10" ht="31.5">
      <c r="A114" s="62" t="s">
        <v>62</v>
      </c>
      <c r="B114" s="43">
        <f>B64+B29</f>
        <v>21458.34</v>
      </c>
      <c r="C114" s="43">
        <f t="shared" ref="C114:J114" si="17">C64+C29</f>
        <v>6497.5679999999993</v>
      </c>
      <c r="D114" s="43">
        <f t="shared" si="17"/>
        <v>42184.512000000002</v>
      </c>
      <c r="E114" s="43">
        <f t="shared" si="17"/>
        <v>2993.55</v>
      </c>
      <c r="F114" s="43">
        <f t="shared" si="17"/>
        <v>74.322000000000003</v>
      </c>
      <c r="G114" s="43">
        <f t="shared" si="17"/>
        <v>1730.838</v>
      </c>
      <c r="H114" s="43">
        <f t="shared" si="17"/>
        <v>629.67599999999993</v>
      </c>
      <c r="I114" s="43">
        <f t="shared" si="17"/>
        <v>367.99800000000005</v>
      </c>
      <c r="J114" s="43">
        <f t="shared" si="17"/>
        <v>64.77</v>
      </c>
    </row>
  </sheetData>
  <mergeCells count="6">
    <mergeCell ref="A2:J2"/>
    <mergeCell ref="A3:A4"/>
    <mergeCell ref="B3:B4"/>
    <mergeCell ref="C3:C4"/>
    <mergeCell ref="D3:D4"/>
    <mergeCell ref="E3:J3"/>
  </mergeCells>
  <pageMargins left="0.56999999999999995" right="0.16" top="0.24" bottom="0.32" header="0.17" footer="0.57999999999999996"/>
  <pageSetup paperSize="9" scale="45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4"/>
  <sheetViews>
    <sheetView zoomScale="90" zoomScaleNormal="90" workbookViewId="0">
      <pane xSplit="1" ySplit="4" topLeftCell="B5" activePane="bottomRight" state="frozenSplit"/>
      <selection pane="topRight" activeCell="B1" sqref="B1"/>
      <selection pane="bottomLeft" activeCell="A5" sqref="A5"/>
      <selection pane="bottomRight" activeCell="J1" sqref="J1"/>
    </sheetView>
  </sheetViews>
  <sheetFormatPr defaultRowHeight="15"/>
  <cols>
    <col min="1" max="1" width="70.140625" customWidth="1"/>
    <col min="2" max="10" width="15.7109375" customWidth="1"/>
  </cols>
  <sheetData>
    <row r="1" spans="1:10" ht="15.75">
      <c r="J1" s="61" t="s">
        <v>151</v>
      </c>
    </row>
    <row r="2" spans="1:10" ht="37.5" customHeight="1">
      <c r="A2" s="63" t="s">
        <v>132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6.5" customHeight="1">
      <c r="A3" s="65" t="s">
        <v>0</v>
      </c>
      <c r="B3" s="66" t="s">
        <v>112</v>
      </c>
      <c r="C3" s="66" t="s">
        <v>113</v>
      </c>
      <c r="D3" s="66" t="s">
        <v>114</v>
      </c>
      <c r="E3" s="67" t="s">
        <v>115</v>
      </c>
      <c r="F3" s="67"/>
      <c r="G3" s="67"/>
      <c r="H3" s="67"/>
      <c r="I3" s="67"/>
      <c r="J3" s="67"/>
    </row>
    <row r="4" spans="1:10" s="4" customFormat="1" ht="42.75">
      <c r="A4" s="65"/>
      <c r="B4" s="66"/>
      <c r="C4" s="66"/>
      <c r="D4" s="66"/>
      <c r="E4" s="3" t="s">
        <v>116</v>
      </c>
      <c r="F4" s="3" t="s">
        <v>117</v>
      </c>
      <c r="G4" s="3" t="s">
        <v>118</v>
      </c>
      <c r="H4" s="3" t="s">
        <v>119</v>
      </c>
      <c r="I4" s="3" t="s">
        <v>120</v>
      </c>
      <c r="J4" s="3" t="s">
        <v>121</v>
      </c>
    </row>
    <row r="5" spans="1:10" ht="31.5">
      <c r="A5" s="5" t="s">
        <v>7</v>
      </c>
      <c r="B5" s="6">
        <v>5775.6904295901741</v>
      </c>
      <c r="C5" s="6">
        <v>0</v>
      </c>
      <c r="D5" s="6">
        <v>15678.624260230597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</row>
    <row r="6" spans="1:10" ht="15.75">
      <c r="A6" s="5" t="s">
        <v>8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</row>
    <row r="7" spans="1:10" s="9" customFormat="1" ht="15.75">
      <c r="A7" s="7" t="s">
        <v>9</v>
      </c>
      <c r="B7" s="8">
        <f>SUM(B5:B6)</f>
        <v>5775.6904295901741</v>
      </c>
      <c r="C7" s="8">
        <f t="shared" ref="C7:J7" si="0">SUM(C5:C6)</f>
        <v>0</v>
      </c>
      <c r="D7" s="8">
        <f t="shared" si="0"/>
        <v>15678.624260230597</v>
      </c>
      <c r="E7" s="8">
        <f t="shared" si="0"/>
        <v>0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8">
        <f t="shared" si="0"/>
        <v>0</v>
      </c>
    </row>
    <row r="8" spans="1:10" ht="15.75">
      <c r="A8" s="5" t="s">
        <v>10</v>
      </c>
      <c r="B8" s="6">
        <v>769.00269365300778</v>
      </c>
      <c r="C8" s="6">
        <v>12598.524690634216</v>
      </c>
      <c r="D8" s="6">
        <v>28070.53963696181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2.0468517508684294</v>
      </c>
    </row>
    <row r="9" spans="1:10" ht="15.75">
      <c r="A9" s="10" t="s">
        <v>13</v>
      </c>
      <c r="B9" s="6">
        <v>0</v>
      </c>
      <c r="C9" s="6">
        <v>2078.4336528584276</v>
      </c>
      <c r="D9" s="6">
        <v>1231.6626273585157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</row>
    <row r="10" spans="1:10" ht="31.5">
      <c r="A10" s="10" t="s">
        <v>12</v>
      </c>
      <c r="B10" s="6">
        <v>0</v>
      </c>
      <c r="C10" s="6">
        <v>13196.401505852045</v>
      </c>
      <c r="D10" s="6">
        <v>1704.5293770910619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</row>
    <row r="11" spans="1:10" ht="15.75">
      <c r="A11" s="10" t="s">
        <v>14</v>
      </c>
      <c r="B11" s="6">
        <v>367.80849308755762</v>
      </c>
      <c r="C11" s="6">
        <v>5146.5770679723501</v>
      </c>
      <c r="D11" s="6">
        <v>22041.218955453147</v>
      </c>
      <c r="E11" s="6">
        <v>0</v>
      </c>
      <c r="F11" s="6">
        <v>16.166788018433181</v>
      </c>
      <c r="G11" s="6">
        <v>144.21287096774194</v>
      </c>
      <c r="H11" s="6">
        <v>52.22146082949309</v>
      </c>
      <c r="I11" s="6">
        <v>30.071428571428573</v>
      </c>
      <c r="J11" s="6">
        <v>0</v>
      </c>
    </row>
    <row r="12" spans="1:10" ht="31.5">
      <c r="A12" s="5" t="s">
        <v>11</v>
      </c>
      <c r="B12" s="6">
        <v>0</v>
      </c>
      <c r="C12" s="6">
        <v>0</v>
      </c>
      <c r="D12" s="6">
        <v>32723.445982146353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</row>
    <row r="13" spans="1:10" s="9" customFormat="1" ht="15.75">
      <c r="A13" s="11" t="s">
        <v>15</v>
      </c>
      <c r="B13" s="8">
        <f>SUM(B8:B12)</f>
        <v>1136.8111867405655</v>
      </c>
      <c r="C13" s="8">
        <f t="shared" ref="C13:J13" si="1">SUM(C8:C12)</f>
        <v>33019.936917317042</v>
      </c>
      <c r="D13" s="8">
        <f t="shared" si="1"/>
        <v>85771.396579010892</v>
      </c>
      <c r="E13" s="8">
        <f t="shared" si="1"/>
        <v>0</v>
      </c>
      <c r="F13" s="8">
        <f t="shared" si="1"/>
        <v>16.166788018433181</v>
      </c>
      <c r="G13" s="8">
        <f t="shared" si="1"/>
        <v>144.21287096774194</v>
      </c>
      <c r="H13" s="8">
        <f t="shared" si="1"/>
        <v>52.22146082949309</v>
      </c>
      <c r="I13" s="8">
        <f t="shared" si="1"/>
        <v>30.071428571428573</v>
      </c>
      <c r="J13" s="8">
        <f t="shared" si="1"/>
        <v>2.0468517508684294</v>
      </c>
    </row>
    <row r="14" spans="1:10" ht="15.75">
      <c r="A14" s="15" t="s">
        <v>16</v>
      </c>
      <c r="B14" s="6">
        <v>1388.7106848554913</v>
      </c>
      <c r="C14" s="6">
        <v>331.18869364161844</v>
      </c>
      <c r="D14" s="6">
        <v>1426.1465532177265</v>
      </c>
      <c r="E14" s="6">
        <v>202.7417353371869</v>
      </c>
      <c r="F14" s="6">
        <v>8.29340578034682</v>
      </c>
      <c r="G14" s="6">
        <v>103.58097510597302</v>
      </c>
      <c r="H14" s="6">
        <v>37.233838921001926</v>
      </c>
      <c r="I14" s="6">
        <v>20.517489325626205</v>
      </c>
      <c r="J14" s="6">
        <v>4.0748168015414254</v>
      </c>
    </row>
    <row r="15" spans="1:10" ht="15.75">
      <c r="A15" s="15" t="s">
        <v>17</v>
      </c>
      <c r="B15" s="6">
        <v>466.52803517302164</v>
      </c>
      <c r="C15" s="6">
        <v>101.1680905911456</v>
      </c>
      <c r="D15" s="6">
        <v>332.0060442435099</v>
      </c>
      <c r="E15" s="6">
        <v>56.232561943757283</v>
      </c>
      <c r="F15" s="6">
        <v>15.075354147118199</v>
      </c>
      <c r="G15" s="6">
        <v>30.024379112286386</v>
      </c>
      <c r="H15" s="6">
        <v>11.006445676590177</v>
      </c>
      <c r="I15" s="6">
        <v>6.6531395547214869</v>
      </c>
      <c r="J15" s="6">
        <v>3.3803148511473169</v>
      </c>
    </row>
    <row r="16" spans="1:10" ht="15.75">
      <c r="A16" s="53" t="s">
        <v>122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</row>
    <row r="17" spans="1:10" ht="15.75">
      <c r="A17" s="5" t="s">
        <v>21</v>
      </c>
      <c r="B17" s="6">
        <v>0</v>
      </c>
      <c r="C17" s="6">
        <v>0</v>
      </c>
      <c r="D17" s="6">
        <v>23.126847615436841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</row>
    <row r="18" spans="1:10" ht="15.75">
      <c r="A18" s="10" t="s">
        <v>20</v>
      </c>
      <c r="B18" s="6">
        <v>49.085173881736921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</row>
    <row r="19" spans="1:10" ht="15.75">
      <c r="A19" s="53" t="s">
        <v>123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</row>
    <row r="20" spans="1:10" ht="31.5">
      <c r="A20" s="5" t="s">
        <v>18</v>
      </c>
      <c r="B20" s="6">
        <v>19772.322853450067</v>
      </c>
      <c r="C20" s="6">
        <v>818.08786753474465</v>
      </c>
      <c r="D20" s="6">
        <v>3681.3880411302689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</row>
    <row r="21" spans="1:10" ht="15.75">
      <c r="A21" s="53" t="s">
        <v>124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</row>
    <row r="22" spans="1:10" ht="15.75">
      <c r="A22" s="5" t="s">
        <v>19</v>
      </c>
      <c r="B22" s="6">
        <v>16851.495979427364</v>
      </c>
      <c r="C22" s="6">
        <v>9880.1568499110381</v>
      </c>
      <c r="D22" s="6">
        <v>266.32327346202976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</row>
    <row r="23" spans="1:10" ht="31.5">
      <c r="A23" s="14" t="s">
        <v>23</v>
      </c>
      <c r="B23" s="6">
        <v>11935.888412246135</v>
      </c>
      <c r="C23" s="6">
        <v>2846.5473901182177</v>
      </c>
      <c r="D23" s="6">
        <v>12257.647063958775</v>
      </c>
      <c r="E23" s="6">
        <v>1742.5532391633828</v>
      </c>
      <c r="F23" s="6">
        <v>71.281091239769623</v>
      </c>
      <c r="G23" s="6">
        <v>890.27228129736272</v>
      </c>
      <c r="H23" s="6">
        <v>320.0229402849348</v>
      </c>
      <c r="I23" s="6">
        <v>176.34673294937861</v>
      </c>
      <c r="J23" s="6">
        <v>35.022831160957864</v>
      </c>
    </row>
    <row r="24" spans="1:10" ht="31.5">
      <c r="A24" s="13" t="s">
        <v>22</v>
      </c>
      <c r="B24" s="6">
        <v>1010.7487193003735</v>
      </c>
      <c r="C24" s="6">
        <v>219.18405875503373</v>
      </c>
      <c r="D24" s="6">
        <v>719.30227718208721</v>
      </c>
      <c r="E24" s="6">
        <v>121.82976743001309</v>
      </c>
      <c r="F24" s="6">
        <v>32.661253359856389</v>
      </c>
      <c r="G24" s="6">
        <v>65.048858643442813</v>
      </c>
      <c r="H24" s="6">
        <v>23.8458171849983</v>
      </c>
      <c r="I24" s="6">
        <v>14.41422383678618</v>
      </c>
      <c r="J24" s="6">
        <v>7.3235882538450339</v>
      </c>
    </row>
    <row r="25" spans="1:10" ht="15.75">
      <c r="A25" s="53" t="s">
        <v>125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</row>
    <row r="26" spans="1:10" s="9" customFormat="1" ht="15.75">
      <c r="A26" s="7" t="s">
        <v>24</v>
      </c>
      <c r="B26" s="8">
        <f>SUM(B14:B25)</f>
        <v>51474.779858334194</v>
      </c>
      <c r="C26" s="8">
        <f t="shared" ref="C26:J26" si="2">SUM(C14:C25)</f>
        <v>14196.332950551798</v>
      </c>
      <c r="D26" s="8">
        <f t="shared" si="2"/>
        <v>18705.940100809832</v>
      </c>
      <c r="E26" s="8">
        <f t="shared" si="2"/>
        <v>2123.3573038743402</v>
      </c>
      <c r="F26" s="8">
        <f t="shared" si="2"/>
        <v>127.31110452709103</v>
      </c>
      <c r="G26" s="8">
        <f t="shared" si="2"/>
        <v>1088.926494159065</v>
      </c>
      <c r="H26" s="8">
        <f t="shared" si="2"/>
        <v>392.10904206752519</v>
      </c>
      <c r="I26" s="8">
        <f t="shared" si="2"/>
        <v>217.93158566651249</v>
      </c>
      <c r="J26" s="8">
        <f t="shared" si="2"/>
        <v>49.801551067491637</v>
      </c>
    </row>
    <row r="27" spans="1:10" ht="31.5">
      <c r="A27" s="19" t="s">
        <v>37</v>
      </c>
      <c r="B27" s="6">
        <v>9613.511112056136</v>
      </c>
      <c r="C27" s="6">
        <v>3938.4021560705933</v>
      </c>
      <c r="D27" s="6">
        <v>14765.23971082288</v>
      </c>
      <c r="E27" s="6">
        <v>921.38645970657035</v>
      </c>
      <c r="F27" s="6">
        <v>141.95591749946843</v>
      </c>
      <c r="G27" s="6">
        <v>764.96665107378271</v>
      </c>
      <c r="H27" s="6">
        <v>282.8447969381246</v>
      </c>
      <c r="I27" s="6">
        <v>178.38466935998301</v>
      </c>
      <c r="J27" s="6">
        <v>6.4284967042313426</v>
      </c>
    </row>
    <row r="28" spans="1:10" ht="15.75">
      <c r="A28" s="12" t="s">
        <v>25</v>
      </c>
      <c r="B28" s="6">
        <v>18598.573469252078</v>
      </c>
      <c r="C28" s="6">
        <v>5984.1274238227143</v>
      </c>
      <c r="D28" s="6">
        <v>32089.692704709138</v>
      </c>
      <c r="E28" s="6">
        <v>2885.1827634349029</v>
      </c>
      <c r="F28" s="6">
        <v>524.03816509695287</v>
      </c>
      <c r="G28" s="6">
        <v>1449.985103601108</v>
      </c>
      <c r="H28" s="6">
        <v>532.90353905817176</v>
      </c>
      <c r="I28" s="6">
        <v>327.03773518005539</v>
      </c>
      <c r="J28" s="6">
        <v>100.46832797783934</v>
      </c>
    </row>
    <row r="29" spans="1:10" ht="15.75">
      <c r="A29" s="20" t="s">
        <v>38</v>
      </c>
      <c r="B29" s="6">
        <v>592.68601811594203</v>
      </c>
      <c r="C29" s="6">
        <v>289.13988913043477</v>
      </c>
      <c r="D29" s="6">
        <v>1728.8059235507246</v>
      </c>
      <c r="E29" s="6">
        <v>86.741070410628012</v>
      </c>
      <c r="F29" s="6">
        <v>2.0234615942028986</v>
      </c>
      <c r="G29" s="6">
        <v>62.116685628019326</v>
      </c>
      <c r="H29" s="6">
        <v>22.552745531400966</v>
      </c>
      <c r="I29" s="6">
        <v>13.059506280193238</v>
      </c>
      <c r="J29" s="6">
        <v>1.0117307971014493</v>
      </c>
    </row>
    <row r="30" spans="1:10" ht="15.75">
      <c r="A30" s="17" t="s">
        <v>35</v>
      </c>
      <c r="B30" s="6">
        <v>9449.2875411879904</v>
      </c>
      <c r="C30" s="6">
        <v>4331.3597797654593</v>
      </c>
      <c r="D30" s="6">
        <v>25058.823234063388</v>
      </c>
      <c r="E30" s="6">
        <v>1371.5231216651939</v>
      </c>
      <c r="F30" s="6">
        <v>49.573043301726813</v>
      </c>
      <c r="G30" s="6">
        <v>995.42670949867431</v>
      </c>
      <c r="H30" s="6">
        <v>368.16472523824314</v>
      </c>
      <c r="I30" s="6">
        <v>231.34312572547708</v>
      </c>
      <c r="J30" s="6">
        <v>35.692591177243308</v>
      </c>
    </row>
    <row r="31" spans="1:10" ht="15.75">
      <c r="A31" s="18" t="s">
        <v>36</v>
      </c>
      <c r="B31" s="6">
        <v>2480.7357672021826</v>
      </c>
      <c r="C31" s="6">
        <v>952.88968535919969</v>
      </c>
      <c r="D31" s="6">
        <v>3543.1449530160653</v>
      </c>
      <c r="E31" s="6">
        <v>277.57633222188542</v>
      </c>
      <c r="F31" s="6">
        <v>13.613143376780842</v>
      </c>
      <c r="G31" s="6">
        <v>194.16705668384358</v>
      </c>
      <c r="H31" s="6">
        <v>69.424994240678984</v>
      </c>
      <c r="I31" s="6">
        <v>37.248843892088509</v>
      </c>
      <c r="J31" s="6">
        <v>2.9701218551076081</v>
      </c>
    </row>
    <row r="32" spans="1:10" ht="15.75">
      <c r="A32" s="12" t="s">
        <v>29</v>
      </c>
      <c r="B32" s="6">
        <v>381.85303514377</v>
      </c>
      <c r="C32" s="6">
        <v>121.66175079872205</v>
      </c>
      <c r="D32" s="6">
        <v>504.56189137380193</v>
      </c>
      <c r="E32" s="6">
        <v>40.894650479233228</v>
      </c>
      <c r="F32" s="6">
        <v>5.5617431309904157</v>
      </c>
      <c r="G32" s="6">
        <v>25.865896485623001</v>
      </c>
      <c r="H32" s="6">
        <v>9.4670108626198086</v>
      </c>
      <c r="I32" s="6">
        <v>5.7047923322683705</v>
      </c>
      <c r="J32" s="6">
        <v>1.1654952076677316</v>
      </c>
    </row>
    <row r="33" spans="1:10" ht="15.75">
      <c r="A33" s="12" t="s">
        <v>30</v>
      </c>
      <c r="B33" s="6">
        <v>237.94421708713165</v>
      </c>
      <c r="C33" s="6">
        <v>116.07987449650201</v>
      </c>
      <c r="D33" s="6">
        <v>694.06060334958659</v>
      </c>
      <c r="E33" s="6">
        <v>34.823993640025442</v>
      </c>
      <c r="F33" s="6">
        <v>0.8126292134831461</v>
      </c>
      <c r="G33" s="6">
        <v>24.937891456434173</v>
      </c>
      <c r="H33" s="6">
        <v>9.0542289590841634</v>
      </c>
      <c r="I33" s="6">
        <v>5.2428195887216447</v>
      </c>
      <c r="J33" s="6">
        <v>0.40631460674157305</v>
      </c>
    </row>
    <row r="34" spans="1:10" ht="15.75">
      <c r="A34" s="12" t="s">
        <v>28</v>
      </c>
      <c r="B34" s="6">
        <v>4377.7849216817804</v>
      </c>
      <c r="C34" s="6">
        <v>2006.685816158285</v>
      </c>
      <c r="D34" s="6">
        <v>11609.565875515253</v>
      </c>
      <c r="E34" s="6">
        <v>635.41690436933231</v>
      </c>
      <c r="F34" s="6">
        <v>22.966817807089861</v>
      </c>
      <c r="G34" s="6">
        <v>461.17370156636434</v>
      </c>
      <c r="H34" s="6">
        <v>170.56851195383345</v>
      </c>
      <c r="I34" s="6">
        <v>107.18009480626544</v>
      </c>
      <c r="J34" s="6">
        <v>16.536108821104701</v>
      </c>
    </row>
    <row r="35" spans="1:10" ht="15.75">
      <c r="A35" s="12" t="s">
        <v>26</v>
      </c>
      <c r="B35" s="6">
        <v>27254.22891760711</v>
      </c>
      <c r="C35" s="6">
        <v>10350.621784080697</v>
      </c>
      <c r="D35" s="6">
        <v>41419.525294317391</v>
      </c>
      <c r="E35" s="6">
        <v>5151.088292819335</v>
      </c>
      <c r="F35" s="6">
        <v>50.231890941775696</v>
      </c>
      <c r="G35" s="6">
        <v>2429.7941675821435</v>
      </c>
      <c r="H35" s="6">
        <v>881.68969579546592</v>
      </c>
      <c r="I35" s="6">
        <v>509.45491620892841</v>
      </c>
      <c r="J35" s="6">
        <v>105.83462259063218</v>
      </c>
    </row>
    <row r="36" spans="1:10" ht="15.75">
      <c r="A36" s="12" t="s">
        <v>32</v>
      </c>
      <c r="B36" s="6">
        <v>7683.3462396059294</v>
      </c>
      <c r="C36" s="6">
        <v>2951.2972708785251</v>
      </c>
      <c r="D36" s="6">
        <v>10973.84472704266</v>
      </c>
      <c r="E36" s="6">
        <v>859.71138783441791</v>
      </c>
      <c r="F36" s="6">
        <v>42.16332881417209</v>
      </c>
      <c r="G36" s="6">
        <v>601.374814714389</v>
      </c>
      <c r="H36" s="6">
        <v>215.02282040853217</v>
      </c>
      <c r="I36" s="6">
        <v>115.36759445046999</v>
      </c>
      <c r="J36" s="6">
        <v>9.1985082248734642</v>
      </c>
    </row>
    <row r="37" spans="1:10" ht="15.75">
      <c r="A37" s="12" t="s">
        <v>33</v>
      </c>
      <c r="B37" s="6">
        <v>6306.4388823868003</v>
      </c>
      <c r="C37" s="6">
        <v>2583.582446757483</v>
      </c>
      <c r="D37" s="6">
        <v>9685.961791059095</v>
      </c>
      <c r="E37" s="6">
        <v>604.4271114735227</v>
      </c>
      <c r="F37" s="6">
        <v>93.122819455103624</v>
      </c>
      <c r="G37" s="6">
        <v>501.81639102072148</v>
      </c>
      <c r="H37" s="6">
        <v>185.54557079815811</v>
      </c>
      <c r="I37" s="6">
        <v>117.02059909823485</v>
      </c>
      <c r="J37" s="6">
        <v>4.2167493284727549</v>
      </c>
    </row>
    <row r="38" spans="1:10" ht="15.75">
      <c r="A38" s="12" t="s">
        <v>31</v>
      </c>
      <c r="B38" s="6">
        <v>33694.145458089668</v>
      </c>
      <c r="C38" s="6">
        <v>13072.65351335856</v>
      </c>
      <c r="D38" s="6">
        <v>80717.191289989685</v>
      </c>
      <c r="E38" s="6">
        <v>7310.3111695906418</v>
      </c>
      <c r="F38" s="6">
        <v>705.40763673890604</v>
      </c>
      <c r="G38" s="6">
        <v>3578.2887616099069</v>
      </c>
      <c r="H38" s="6">
        <v>1267.6265669074646</v>
      </c>
      <c r="I38" s="6">
        <v>648.13396284829719</v>
      </c>
      <c r="J38" s="6">
        <v>90.43687650498795</v>
      </c>
    </row>
    <row r="39" spans="1:10" ht="15.75">
      <c r="A39" s="5" t="s">
        <v>27</v>
      </c>
      <c r="B39" s="6">
        <v>22859.2845791453</v>
      </c>
      <c r="C39" s="6">
        <v>3994.189388717949</v>
      </c>
      <c r="D39" s="6">
        <v>31160.595853333336</v>
      </c>
      <c r="E39" s="6">
        <v>0</v>
      </c>
      <c r="F39" s="6">
        <v>584.45112923076931</v>
      </c>
      <c r="G39" s="6">
        <v>2403.4635405128206</v>
      </c>
      <c r="H39" s="6">
        <v>872.13239316239321</v>
      </c>
      <c r="I39" s="6">
        <v>503.44160581196581</v>
      </c>
      <c r="J39" s="6">
        <v>0</v>
      </c>
    </row>
    <row r="40" spans="1:10" ht="15.75">
      <c r="A40" s="16" t="s">
        <v>34</v>
      </c>
      <c r="B40" s="6">
        <v>0</v>
      </c>
      <c r="C40" s="6">
        <v>0</v>
      </c>
      <c r="D40" s="6">
        <v>436.45064060424011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</row>
    <row r="41" spans="1:10" s="9" customFormat="1" ht="15.75">
      <c r="A41" s="21" t="s">
        <v>39</v>
      </c>
      <c r="B41" s="8">
        <f>SUM(B27:B40)</f>
        <v>143529.82015856184</v>
      </c>
      <c r="C41" s="8">
        <f t="shared" ref="C41:J41" si="3">SUM(C27:C40)</f>
        <v>50692.690779395125</v>
      </c>
      <c r="D41" s="8">
        <f t="shared" si="3"/>
        <v>264387.46449274727</v>
      </c>
      <c r="E41" s="8">
        <f t="shared" si="3"/>
        <v>20179.083257645685</v>
      </c>
      <c r="F41" s="8">
        <f t="shared" si="3"/>
        <v>2235.9217262014217</v>
      </c>
      <c r="G41" s="8">
        <f t="shared" si="3"/>
        <v>13493.377371433831</v>
      </c>
      <c r="H41" s="8">
        <f t="shared" si="3"/>
        <v>4886.9975998541713</v>
      </c>
      <c r="I41" s="8">
        <f t="shared" si="3"/>
        <v>2798.6202655829493</v>
      </c>
      <c r="J41" s="8">
        <f t="shared" si="3"/>
        <v>374.36594379600342</v>
      </c>
    </row>
    <row r="42" spans="1:10" ht="15.75">
      <c r="A42" s="5" t="s">
        <v>40</v>
      </c>
      <c r="B42" s="6">
        <v>8415.3827972683011</v>
      </c>
      <c r="C42" s="6">
        <v>1359.7344923593032</v>
      </c>
      <c r="D42" s="6">
        <v>9478.0616874775351</v>
      </c>
      <c r="E42" s="6">
        <v>0</v>
      </c>
      <c r="F42" s="6">
        <v>149.34503696724792</v>
      </c>
      <c r="G42" s="6">
        <v>1030.3120332966639</v>
      </c>
      <c r="H42" s="6">
        <v>369.897813018048</v>
      </c>
      <c r="I42" s="6">
        <v>202.76713368768449</v>
      </c>
      <c r="J42" s="6">
        <v>0</v>
      </c>
    </row>
    <row r="43" spans="1:10" ht="31.5">
      <c r="A43" s="16" t="s">
        <v>42</v>
      </c>
      <c r="B43" s="6">
        <v>2917.3020072125018</v>
      </c>
      <c r="C43" s="6">
        <v>662.48375477494312</v>
      </c>
      <c r="D43" s="6">
        <v>4610.8689985307865</v>
      </c>
      <c r="E43" s="6">
        <v>0</v>
      </c>
      <c r="F43" s="6">
        <v>5.5648457326031791</v>
      </c>
      <c r="G43" s="6">
        <v>167.74034993989582</v>
      </c>
      <c r="H43" s="6">
        <v>62.803258982235874</v>
      </c>
      <c r="I43" s="6">
        <v>41.604376652864964</v>
      </c>
      <c r="J43" s="6">
        <v>0</v>
      </c>
    </row>
    <row r="44" spans="1:10" ht="15.75">
      <c r="A44" s="12" t="s">
        <v>41</v>
      </c>
      <c r="B44" s="6">
        <v>217.22792019253166</v>
      </c>
      <c r="C44" s="6">
        <v>83.705147115907153</v>
      </c>
      <c r="D44" s="6">
        <v>331.52437171027094</v>
      </c>
      <c r="E44" s="6">
        <v>26.865416660197191</v>
      </c>
      <c r="F44" s="6">
        <v>3.2962167533576592</v>
      </c>
      <c r="G44" s="6">
        <v>19.567624252775406</v>
      </c>
      <c r="H44" s="6">
        <v>7.0994928965142465</v>
      </c>
      <c r="I44" s="6">
        <v>4.0788317677198975</v>
      </c>
      <c r="J44" s="6">
        <v>0.46300753047123672</v>
      </c>
    </row>
    <row r="45" spans="1:10" ht="15.75">
      <c r="A45" s="22" t="s">
        <v>43</v>
      </c>
      <c r="B45" s="6">
        <v>18782.246726528101</v>
      </c>
      <c r="C45" s="6">
        <v>3034.7836805552888</v>
      </c>
      <c r="D45" s="6">
        <v>21154.033776288717</v>
      </c>
      <c r="E45" s="6">
        <v>0</v>
      </c>
      <c r="F45" s="6">
        <v>333.32223021015596</v>
      </c>
      <c r="G45" s="6">
        <v>2299.547639273972</v>
      </c>
      <c r="H45" s="6">
        <v>825.57303983925851</v>
      </c>
      <c r="I45" s="6">
        <v>452.55499296275644</v>
      </c>
      <c r="J45" s="6">
        <v>0</v>
      </c>
    </row>
    <row r="46" spans="1:10" s="9" customFormat="1" ht="15.75">
      <c r="A46" s="23" t="s">
        <v>44</v>
      </c>
      <c r="B46" s="8">
        <f>SUM(B42:B45)</f>
        <v>30332.159451201434</v>
      </c>
      <c r="C46" s="8">
        <f t="shared" ref="C46:J46" si="4">SUM(C42:C45)</f>
        <v>5140.7070748054421</v>
      </c>
      <c r="D46" s="8">
        <f t="shared" si="4"/>
        <v>35574.488834007308</v>
      </c>
      <c r="E46" s="8">
        <f t="shared" si="4"/>
        <v>26.865416660197191</v>
      </c>
      <c r="F46" s="8">
        <f t="shared" si="4"/>
        <v>491.52832966336473</v>
      </c>
      <c r="G46" s="8">
        <f t="shared" si="4"/>
        <v>3517.1676467633069</v>
      </c>
      <c r="H46" s="8">
        <f t="shared" si="4"/>
        <v>1265.3736047360567</v>
      </c>
      <c r="I46" s="8">
        <f t="shared" si="4"/>
        <v>701.0053350710258</v>
      </c>
      <c r="J46" s="8">
        <f t="shared" si="4"/>
        <v>0.46300753047123672</v>
      </c>
    </row>
    <row r="47" spans="1:10" ht="31.5">
      <c r="A47" s="16" t="s">
        <v>52</v>
      </c>
      <c r="B47" s="6">
        <v>100229.59267587753</v>
      </c>
      <c r="C47" s="6">
        <v>19049.750216916334</v>
      </c>
      <c r="D47" s="6">
        <v>62239.948237592245</v>
      </c>
      <c r="E47" s="6">
        <v>17867.276510576015</v>
      </c>
      <c r="F47" s="6">
        <v>113.33057368824781</v>
      </c>
      <c r="G47" s="6">
        <v>8927.8582780711895</v>
      </c>
      <c r="H47" s="6">
        <v>3211.481626881332</v>
      </c>
      <c r="I47" s="6">
        <v>1776.8954449156654</v>
      </c>
      <c r="J47" s="6">
        <v>211.05069870477973</v>
      </c>
    </row>
    <row r="48" spans="1:10" ht="15.75">
      <c r="A48" s="5" t="s">
        <v>56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</row>
    <row r="49" spans="1:10" ht="31.5">
      <c r="A49" s="25" t="s">
        <v>59</v>
      </c>
      <c r="B49" s="6">
        <v>33759.185451089936</v>
      </c>
      <c r="C49" s="6">
        <v>5887.619488146097</v>
      </c>
      <c r="D49" s="6">
        <v>45675.51566303616</v>
      </c>
      <c r="E49" s="6">
        <v>0</v>
      </c>
      <c r="F49" s="6">
        <v>664.80193887610915</v>
      </c>
      <c r="G49" s="6">
        <v>4058.8340231757506</v>
      </c>
      <c r="H49" s="6">
        <v>1464.199539927703</v>
      </c>
      <c r="I49" s="6">
        <v>821.61966234762065</v>
      </c>
      <c r="J49" s="6">
        <v>0</v>
      </c>
    </row>
    <row r="50" spans="1:10" ht="31.5">
      <c r="A50" s="24" t="s">
        <v>55</v>
      </c>
      <c r="B50" s="6">
        <v>941.34173616559247</v>
      </c>
      <c r="C50" s="6">
        <v>879.76203586274437</v>
      </c>
      <c r="D50" s="6">
        <v>101.17155201907569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</row>
    <row r="51" spans="1:10" ht="15.75">
      <c r="A51" s="5" t="s">
        <v>58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</row>
    <row r="52" spans="1:10" ht="15.75">
      <c r="A52" s="16" t="s">
        <v>54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</row>
    <row r="53" spans="1:10" ht="15.75">
      <c r="A53" s="26" t="s">
        <v>60</v>
      </c>
      <c r="B53" s="6">
        <v>20806.81127650529</v>
      </c>
      <c r="C53" s="6">
        <v>12844.036004585731</v>
      </c>
      <c r="D53" s="6">
        <v>33226.488488523733</v>
      </c>
      <c r="E53" s="6">
        <v>2951.2462542453845</v>
      </c>
      <c r="F53" s="6">
        <v>425.66945546824621</v>
      </c>
      <c r="G53" s="6">
        <v>2002.7509493897633</v>
      </c>
      <c r="H53" s="6">
        <v>723.10771527860709</v>
      </c>
      <c r="I53" s="6">
        <v>407.82315987962454</v>
      </c>
      <c r="J53" s="6">
        <v>63.453495426210317</v>
      </c>
    </row>
    <row r="54" spans="1:10" ht="31.5">
      <c r="A54" s="5" t="s">
        <v>46</v>
      </c>
      <c r="B54" s="6">
        <v>11181.241609049948</v>
      </c>
      <c r="C54" s="6">
        <v>1950.0140686578197</v>
      </c>
      <c r="D54" s="6">
        <v>15128.000259512832</v>
      </c>
      <c r="E54" s="6">
        <v>0</v>
      </c>
      <c r="F54" s="6">
        <v>220.18631947622231</v>
      </c>
      <c r="G54" s="6">
        <v>1344.3098111337956</v>
      </c>
      <c r="H54" s="6">
        <v>484.95151536484912</v>
      </c>
      <c r="I54" s="6">
        <v>272.12533966348695</v>
      </c>
      <c r="J54" s="6">
        <v>0</v>
      </c>
    </row>
    <row r="55" spans="1:10" ht="15.75">
      <c r="A55" s="12" t="s">
        <v>47</v>
      </c>
      <c r="B55" s="6">
        <v>240.60921799206233</v>
      </c>
      <c r="C55" s="6">
        <v>53.353580067617223</v>
      </c>
      <c r="D55" s="6">
        <v>237.24134772894314</v>
      </c>
      <c r="E55" s="6">
        <v>28.682894281934445</v>
      </c>
      <c r="F55" s="6">
        <v>14.253717301190651</v>
      </c>
      <c r="G55" s="6">
        <v>15.461762692929589</v>
      </c>
      <c r="H55" s="6">
        <v>5.6049884756724984</v>
      </c>
      <c r="I55" s="6">
        <v>3.2192389534029102</v>
      </c>
      <c r="J55" s="6">
        <v>0.72552397471703667</v>
      </c>
    </row>
    <row r="56" spans="1:10" ht="15.75">
      <c r="A56" s="12" t="s">
        <v>49</v>
      </c>
      <c r="B56" s="6">
        <v>89979.887234618465</v>
      </c>
      <c r="C56" s="6">
        <v>20944.137262032829</v>
      </c>
      <c r="D56" s="6">
        <v>102054.48103688796</v>
      </c>
      <c r="E56" s="6">
        <v>16323.496894194401</v>
      </c>
      <c r="F56" s="6">
        <v>852.85086858451609</v>
      </c>
      <c r="G56" s="6">
        <v>6934.1008252073434</v>
      </c>
      <c r="H56" s="6">
        <v>2475.0525731339139</v>
      </c>
      <c r="I56" s="6">
        <v>1315.1766845958985</v>
      </c>
      <c r="J56" s="6">
        <v>190.31242114029914</v>
      </c>
    </row>
    <row r="57" spans="1:10" ht="15.75">
      <c r="A57" s="5" t="s">
        <v>53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</row>
    <row r="58" spans="1:10" ht="15.75">
      <c r="A58" s="12" t="s">
        <v>50</v>
      </c>
      <c r="B58" s="6">
        <v>11616.592261146812</v>
      </c>
      <c r="C58" s="6">
        <v>3144.342417301038</v>
      </c>
      <c r="D58" s="6">
        <v>20919.095939940682</v>
      </c>
      <c r="E58" s="6">
        <v>1606.7653210084034</v>
      </c>
      <c r="F58" s="6">
        <v>40.332616757291156</v>
      </c>
      <c r="G58" s="6">
        <v>888.31199525457248</v>
      </c>
      <c r="H58" s="6">
        <v>323.31990741473061</v>
      </c>
      <c r="I58" s="6">
        <v>189.36931927829954</v>
      </c>
      <c r="J58" s="6">
        <v>37.711308255066733</v>
      </c>
    </row>
    <row r="59" spans="1:10" ht="15.75">
      <c r="A59" s="12" t="s">
        <v>48</v>
      </c>
      <c r="B59" s="6">
        <v>9693.2336339178037</v>
      </c>
      <c r="C59" s="6">
        <v>5983.6247323499392</v>
      </c>
      <c r="D59" s="6">
        <v>15479.159714723071</v>
      </c>
      <c r="E59" s="6">
        <v>1374.8909984692457</v>
      </c>
      <c r="F59" s="6">
        <v>198.30640156786342</v>
      </c>
      <c r="G59" s="6">
        <v>933.01783560627143</v>
      </c>
      <c r="H59" s="6">
        <v>336.87340685592352</v>
      </c>
      <c r="I59" s="6">
        <v>189.99238125057983</v>
      </c>
      <c r="J59" s="6">
        <v>29.560961128119487</v>
      </c>
    </row>
    <row r="60" spans="1:10" ht="15.75">
      <c r="A60" s="5" t="s">
        <v>45</v>
      </c>
      <c r="B60" s="6">
        <v>22017.036533362101</v>
      </c>
      <c r="C60" s="6">
        <v>4568.8629375910241</v>
      </c>
      <c r="D60" s="6">
        <v>74859.223644910729</v>
      </c>
      <c r="E60" s="6">
        <v>19401.460907869896</v>
      </c>
      <c r="F60" s="6">
        <v>0</v>
      </c>
      <c r="G60" s="6">
        <v>0</v>
      </c>
      <c r="H60" s="6">
        <v>0</v>
      </c>
      <c r="I60" s="6">
        <v>0</v>
      </c>
      <c r="J60" s="6">
        <v>176.31359226495496</v>
      </c>
    </row>
    <row r="61" spans="1:10" ht="15.75">
      <c r="A61" s="5" t="s">
        <v>57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</row>
    <row r="62" spans="1:10" ht="15.75">
      <c r="A62" s="12" t="s">
        <v>51</v>
      </c>
      <c r="B62" s="6">
        <v>77805.574267765245</v>
      </c>
      <c r="C62" s="6">
        <v>23180.758585642252</v>
      </c>
      <c r="D62" s="6">
        <v>81964.622127150797</v>
      </c>
      <c r="E62" s="6">
        <v>10801.936060716327</v>
      </c>
      <c r="F62" s="6">
        <v>1555.0754913967874</v>
      </c>
      <c r="G62" s="6">
        <v>6986.9233248427508</v>
      </c>
      <c r="H62" s="6">
        <v>2492.4786207828661</v>
      </c>
      <c r="I62" s="6">
        <v>1322.5341150907107</v>
      </c>
      <c r="J62" s="6">
        <v>136.25045485262774</v>
      </c>
    </row>
    <row r="63" spans="1:10" ht="15.75">
      <c r="A63" s="27" t="s">
        <v>61</v>
      </c>
      <c r="B63" s="6">
        <v>667.03810602161604</v>
      </c>
      <c r="C63" s="6">
        <v>147.91147709727224</v>
      </c>
      <c r="D63" s="6">
        <v>657.70150148806192</v>
      </c>
      <c r="E63" s="6">
        <v>79.517261070957062</v>
      </c>
      <c r="F63" s="6">
        <v>39.515420797064152</v>
      </c>
      <c r="G63" s="6">
        <v>42.864461500592988</v>
      </c>
      <c r="H63" s="6">
        <v>15.538656940186621</v>
      </c>
      <c r="I63" s="6">
        <v>8.9246409631005399</v>
      </c>
      <c r="J63" s="6">
        <v>2.0113549195551479</v>
      </c>
    </row>
    <row r="64" spans="1:10" ht="31.5">
      <c r="A64" s="28" t="s">
        <v>62</v>
      </c>
      <c r="B64" s="6">
        <v>3414.3393478260869</v>
      </c>
      <c r="C64" s="6">
        <v>924.18415144927519</v>
      </c>
      <c r="D64" s="6">
        <v>6148.5233402173917</v>
      </c>
      <c r="E64" s="6">
        <v>472.25980217391304</v>
      </c>
      <c r="F64" s="6">
        <v>11.855064855072463</v>
      </c>
      <c r="G64" s="6">
        <v>261.09152946859905</v>
      </c>
      <c r="H64" s="6">
        <v>95.029868236714975</v>
      </c>
      <c r="I64" s="6">
        <v>55.658638768115942</v>
      </c>
      <c r="J64" s="6">
        <v>11.083101932367148</v>
      </c>
    </row>
    <row r="65" spans="1:10" s="9" customFormat="1" ht="15.75">
      <c r="A65" s="7" t="s">
        <v>63</v>
      </c>
      <c r="B65" s="8">
        <f>SUM(B47:B64)</f>
        <v>382352.48335133854</v>
      </c>
      <c r="C65" s="8">
        <f t="shared" ref="C65:J65" si="5">SUM(C47:C64)</f>
        <v>99558.356957699958</v>
      </c>
      <c r="D65" s="8">
        <f t="shared" si="5"/>
        <v>458691.17285373161</v>
      </c>
      <c r="E65" s="8">
        <f t="shared" si="5"/>
        <v>70907.532904606473</v>
      </c>
      <c r="F65" s="8">
        <f t="shared" si="5"/>
        <v>4136.177868768611</v>
      </c>
      <c r="G65" s="8">
        <f t="shared" si="5"/>
        <v>32395.524796343558</v>
      </c>
      <c r="H65" s="8">
        <f t="shared" si="5"/>
        <v>11627.6384192925</v>
      </c>
      <c r="I65" s="8">
        <f t="shared" si="5"/>
        <v>6363.3386257065058</v>
      </c>
      <c r="J65" s="8">
        <f t="shared" si="5"/>
        <v>858.47291259869758</v>
      </c>
    </row>
    <row r="66" spans="1:10" ht="15.75">
      <c r="A66" s="24" t="s">
        <v>72</v>
      </c>
      <c r="B66" s="6">
        <v>0</v>
      </c>
      <c r="C66" s="6">
        <v>0</v>
      </c>
      <c r="D66" s="6">
        <v>260.22387222374073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</row>
    <row r="67" spans="1:10" ht="15.75">
      <c r="A67" s="54" t="s">
        <v>126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</row>
    <row r="68" spans="1:10" ht="15.75">
      <c r="A68" s="16" t="s">
        <v>67</v>
      </c>
      <c r="B68" s="6">
        <v>20767.827343959547</v>
      </c>
      <c r="C68" s="6">
        <v>562.72371682972403</v>
      </c>
      <c r="D68" s="6">
        <v>20810.025655930523</v>
      </c>
      <c r="E68" s="6">
        <v>654.89172254589425</v>
      </c>
      <c r="F68" s="6">
        <v>430.29005738155439</v>
      </c>
      <c r="G68" s="6">
        <v>694.1852258986479</v>
      </c>
      <c r="H68" s="6">
        <v>245.94822468945807</v>
      </c>
      <c r="I68" s="6">
        <v>126.12923513246126</v>
      </c>
      <c r="J68" s="6">
        <v>0</v>
      </c>
    </row>
    <row r="69" spans="1:10" ht="15.75">
      <c r="A69" s="55" t="s">
        <v>69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</row>
    <row r="70" spans="1:10" ht="15.75">
      <c r="A70" s="54" t="s">
        <v>127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</row>
    <row r="71" spans="1:10" ht="15.75">
      <c r="A71" s="53" t="s">
        <v>128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</row>
    <row r="72" spans="1:10" ht="31.5">
      <c r="A72" s="5" t="s">
        <v>68</v>
      </c>
      <c r="B72" s="6">
        <v>0</v>
      </c>
      <c r="C72" s="6">
        <v>857.76626943363692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</row>
    <row r="73" spans="1:10" ht="15.75">
      <c r="A73" s="16" t="s">
        <v>66</v>
      </c>
      <c r="B73" s="6">
        <v>8463.5146782412467</v>
      </c>
      <c r="C73" s="6">
        <v>439.8790384707504</v>
      </c>
      <c r="D73" s="6">
        <v>219.93984914547883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</row>
    <row r="74" spans="1:10" ht="15.75">
      <c r="A74" s="53" t="s">
        <v>129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</row>
    <row r="75" spans="1:10" ht="15.75">
      <c r="A75" s="16" t="s">
        <v>65</v>
      </c>
      <c r="B75" s="6">
        <v>4910.1987773741566</v>
      </c>
      <c r="C75" s="6">
        <v>41.974075765438506</v>
      </c>
      <c r="D75" s="6">
        <v>2441.1951219512193</v>
      </c>
      <c r="E75" s="6">
        <v>0</v>
      </c>
      <c r="F75" s="6">
        <v>8.3922968344577065</v>
      </c>
      <c r="G75" s="6">
        <v>164.74210897768552</v>
      </c>
      <c r="H75" s="6">
        <v>67.157262065386604</v>
      </c>
      <c r="I75" s="6">
        <v>58.758669434353912</v>
      </c>
      <c r="J75" s="6">
        <v>0</v>
      </c>
    </row>
    <row r="76" spans="1:10" ht="15.75">
      <c r="A76" s="53" t="s">
        <v>130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</row>
    <row r="77" spans="1:10" ht="15.75">
      <c r="A77" s="10" t="s">
        <v>71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</row>
    <row r="78" spans="1:10" ht="15.75">
      <c r="A78" s="16" t="s">
        <v>64</v>
      </c>
      <c r="B78" s="6">
        <v>643.32279144385029</v>
      </c>
      <c r="C78" s="6">
        <v>0</v>
      </c>
      <c r="D78" s="6">
        <v>856.78739037433149</v>
      </c>
      <c r="E78" s="6">
        <v>0</v>
      </c>
      <c r="F78" s="6">
        <v>0</v>
      </c>
      <c r="G78" s="6">
        <v>65.679882352941178</v>
      </c>
      <c r="H78" s="6">
        <v>26.383090909090907</v>
      </c>
      <c r="I78" s="6">
        <v>21.955283422459893</v>
      </c>
      <c r="J78" s="6">
        <v>0</v>
      </c>
    </row>
    <row r="79" spans="1:10" ht="15.75">
      <c r="A79" s="30" t="s">
        <v>70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</row>
    <row r="80" spans="1:10" s="9" customFormat="1" ht="15.75">
      <c r="A80" s="31" t="s">
        <v>73</v>
      </c>
      <c r="B80" s="8">
        <f>SUM(B66:B79)</f>
        <v>34784.863591018802</v>
      </c>
      <c r="C80" s="8">
        <f t="shared" ref="C80:J80" si="6">SUM(C66:C79)</f>
        <v>1902.34310049955</v>
      </c>
      <c r="D80" s="8">
        <f t="shared" si="6"/>
        <v>24588.171889625293</v>
      </c>
      <c r="E80" s="8">
        <f t="shared" si="6"/>
        <v>654.89172254589425</v>
      </c>
      <c r="F80" s="8">
        <f t="shared" si="6"/>
        <v>438.68235421601207</v>
      </c>
      <c r="G80" s="8">
        <f t="shared" si="6"/>
        <v>924.60721722927451</v>
      </c>
      <c r="H80" s="8">
        <f t="shared" si="6"/>
        <v>339.48857766393559</v>
      </c>
      <c r="I80" s="8">
        <f t="shared" si="6"/>
        <v>206.84318798927507</v>
      </c>
      <c r="J80" s="8">
        <f t="shared" si="6"/>
        <v>0</v>
      </c>
    </row>
    <row r="81" spans="1:10" ht="15.75">
      <c r="A81" s="12" t="s">
        <v>76</v>
      </c>
      <c r="B81" s="6">
        <v>44.624133303611238</v>
      </c>
      <c r="C81" s="6">
        <v>24.581863129736963</v>
      </c>
      <c r="D81" s="6">
        <v>127.17204681230494</v>
      </c>
      <c r="E81" s="6">
        <v>7.2106464556397691</v>
      </c>
      <c r="F81" s="6">
        <v>0.17206687472135532</v>
      </c>
      <c r="G81" s="6">
        <v>5.1457730717788674</v>
      </c>
      <c r="H81" s="6">
        <v>1.8600566205974141</v>
      </c>
      <c r="I81" s="6">
        <v>1.0570227374052608</v>
      </c>
      <c r="J81" s="6">
        <v>0.2458131966116808</v>
      </c>
    </row>
    <row r="82" spans="1:10" ht="15.75">
      <c r="A82" s="12" t="s">
        <v>74</v>
      </c>
      <c r="B82" s="6">
        <v>6142.3918758035488</v>
      </c>
      <c r="C82" s="6">
        <v>1481.5631029827719</v>
      </c>
      <c r="D82" s="6">
        <v>18186.878627539212</v>
      </c>
      <c r="E82" s="6">
        <v>570.62600475700697</v>
      </c>
      <c r="F82" s="6">
        <v>36.790134996142967</v>
      </c>
      <c r="G82" s="6">
        <v>415.42295705836978</v>
      </c>
      <c r="H82" s="6">
        <v>150.60920480843404</v>
      </c>
      <c r="I82" s="6">
        <v>86.607725636410393</v>
      </c>
      <c r="J82" s="6">
        <v>9.9652063512471081</v>
      </c>
    </row>
    <row r="83" spans="1:10" ht="15.75">
      <c r="A83" s="12" t="s">
        <v>79</v>
      </c>
      <c r="B83" s="6">
        <v>3823.8103676015671</v>
      </c>
      <c r="C83" s="6">
        <v>1764.4888379047227</v>
      </c>
      <c r="D83" s="6">
        <v>11982.04853237781</v>
      </c>
      <c r="E83" s="6">
        <v>496.5349417405651</v>
      </c>
      <c r="F83" s="6">
        <v>36.287688183130541</v>
      </c>
      <c r="G83" s="6">
        <v>407.63010569189521</v>
      </c>
      <c r="H83" s="6">
        <v>148.17313518251186</v>
      </c>
      <c r="I83" s="6">
        <v>85.882453598680144</v>
      </c>
      <c r="J83" s="6">
        <v>28.287207877912969</v>
      </c>
    </row>
    <row r="84" spans="1:10" ht="15.75">
      <c r="A84" s="12" t="s">
        <v>81</v>
      </c>
      <c r="B84" s="6">
        <v>196.96580805243445</v>
      </c>
      <c r="C84" s="6">
        <v>51.396434456928844</v>
      </c>
      <c r="D84" s="6">
        <v>225.84708417602997</v>
      </c>
      <c r="E84" s="6">
        <v>19.140757490636705</v>
      </c>
      <c r="F84" s="6">
        <v>3.4453548689138573</v>
      </c>
      <c r="G84" s="6">
        <v>12.930639513108614</v>
      </c>
      <c r="H84" s="6">
        <v>4.6504419475655432</v>
      </c>
      <c r="I84" s="6">
        <v>2.5805234082397006</v>
      </c>
      <c r="J84" s="6">
        <v>0.80818258426966294</v>
      </c>
    </row>
    <row r="85" spans="1:10" s="9" customFormat="1" ht="15.75">
      <c r="A85" s="35" t="s">
        <v>86</v>
      </c>
      <c r="B85" s="6">
        <v>111.23063662198751</v>
      </c>
      <c r="C85" s="6">
        <v>35.548835731388039</v>
      </c>
      <c r="D85" s="6">
        <v>296.87120857481705</v>
      </c>
      <c r="E85" s="6">
        <v>10.739552015037257</v>
      </c>
      <c r="F85" s="6">
        <v>3.9384009487793414</v>
      </c>
      <c r="G85" s="6">
        <v>9.626265076417015</v>
      </c>
      <c r="H85" s="6">
        <v>3.4987974669381727</v>
      </c>
      <c r="I85" s="6">
        <v>2.0299867976459534</v>
      </c>
      <c r="J85" s="6">
        <v>0.32745418335608312</v>
      </c>
    </row>
    <row r="86" spans="1:10" s="9" customFormat="1" ht="15.75">
      <c r="A86" s="33" t="s">
        <v>84</v>
      </c>
      <c r="B86" s="6">
        <v>2939.0475939356647</v>
      </c>
      <c r="C86" s="6">
        <v>991.79540216116447</v>
      </c>
      <c r="D86" s="6">
        <v>6907.1085844949912</v>
      </c>
      <c r="E86" s="6">
        <v>375.06180716799014</v>
      </c>
      <c r="F86" s="6">
        <v>7.0050337441596655</v>
      </c>
      <c r="G86" s="6">
        <v>238.60896191043858</v>
      </c>
      <c r="H86" s="6">
        <v>85.811663365955894</v>
      </c>
      <c r="I86" s="6">
        <v>47.283977773077737</v>
      </c>
      <c r="J86" s="6">
        <v>8.6091030783133675</v>
      </c>
    </row>
    <row r="87" spans="1:10" s="9" customFormat="1" ht="15.75">
      <c r="A87" s="37" t="s">
        <v>90</v>
      </c>
      <c r="B87" s="6">
        <v>4069.1088836912609</v>
      </c>
      <c r="C87" s="6">
        <v>1666.5223261747822</v>
      </c>
      <c r="D87" s="6">
        <v>11074.340565596429</v>
      </c>
      <c r="E87" s="6">
        <v>497.12560493302152</v>
      </c>
      <c r="F87" s="6">
        <v>14.997410163725281</v>
      </c>
      <c r="G87" s="6">
        <v>412.48448649798007</v>
      </c>
      <c r="H87" s="6">
        <v>148.38441420369978</v>
      </c>
      <c r="I87" s="6">
        <v>82.494361046140753</v>
      </c>
      <c r="J87" s="6">
        <v>33.748475441207745</v>
      </c>
    </row>
    <row r="88" spans="1:10" ht="15.75">
      <c r="A88" s="12" t="s">
        <v>77</v>
      </c>
      <c r="B88" s="6">
        <v>158.9944200913242</v>
      </c>
      <c r="C88" s="6">
        <v>38.851326484018266</v>
      </c>
      <c r="D88" s="6">
        <v>177.7876780821918</v>
      </c>
      <c r="E88" s="6">
        <v>10.500383561643835</v>
      </c>
      <c r="F88" s="6">
        <v>3.9965045662100458</v>
      </c>
      <c r="G88" s="6">
        <v>9.9217872146118715</v>
      </c>
      <c r="H88" s="6">
        <v>3.6001138508371389</v>
      </c>
      <c r="I88" s="6">
        <v>2.0893550989345511</v>
      </c>
      <c r="J88" s="6">
        <v>1.0392549467275494</v>
      </c>
    </row>
    <row r="89" spans="1:10" ht="15.75">
      <c r="A89" s="12" t="s">
        <v>82</v>
      </c>
      <c r="B89" s="6">
        <v>4095.576744127517</v>
      </c>
      <c r="C89" s="6">
        <v>2043.1062154642059</v>
      </c>
      <c r="D89" s="6">
        <v>12727.888682606264</v>
      </c>
      <c r="E89" s="6">
        <v>937.08974818232662</v>
      </c>
      <c r="F89" s="6">
        <v>24.413632550335571</v>
      </c>
      <c r="G89" s="6">
        <v>476.43573825503358</v>
      </c>
      <c r="H89" s="6">
        <v>170.40140114653246</v>
      </c>
      <c r="I89" s="6">
        <v>91.490293484340043</v>
      </c>
      <c r="J89" s="6">
        <v>12.330939457494408</v>
      </c>
    </row>
    <row r="90" spans="1:10" ht="15.75">
      <c r="A90" s="12" t="s">
        <v>75</v>
      </c>
      <c r="B90" s="6">
        <v>2944.2385890587589</v>
      </c>
      <c r="C90" s="6">
        <v>1205.8256861300424</v>
      </c>
      <c r="D90" s="6">
        <v>8012.9332842144031</v>
      </c>
      <c r="E90" s="6">
        <v>359.69937373365258</v>
      </c>
      <c r="F90" s="6">
        <v>10.85114201510407</v>
      </c>
      <c r="G90" s="6">
        <v>298.45620740467859</v>
      </c>
      <c r="H90" s="6">
        <v>107.36455148277767</v>
      </c>
      <c r="I90" s="6">
        <v>59.689344262295087</v>
      </c>
      <c r="J90" s="6">
        <v>24.419101123595507</v>
      </c>
    </row>
    <row r="91" spans="1:10" ht="15.75">
      <c r="A91" s="12" t="s">
        <v>78</v>
      </c>
      <c r="B91" s="6">
        <v>547.07257210422222</v>
      </c>
      <c r="C91" s="6">
        <v>184.61220629460828</v>
      </c>
      <c r="D91" s="6">
        <v>1285.684929658612</v>
      </c>
      <c r="E91" s="6">
        <v>69.813746065869807</v>
      </c>
      <c r="F91" s="6">
        <v>1.303912632212572</v>
      </c>
      <c r="G91" s="6">
        <v>44.41452403474073</v>
      </c>
      <c r="H91" s="6">
        <v>15.972929744604006</v>
      </c>
      <c r="I91" s="6">
        <v>8.8014102674348607</v>
      </c>
      <c r="J91" s="6">
        <v>1.6025448447845902</v>
      </c>
    </row>
    <row r="92" spans="1:10" ht="15.75">
      <c r="A92" s="12" t="s">
        <v>80</v>
      </c>
      <c r="B92" s="6">
        <v>87.140953281423805</v>
      </c>
      <c r="C92" s="6">
        <v>27.849878754171304</v>
      </c>
      <c r="D92" s="6">
        <v>232.57673859844272</v>
      </c>
      <c r="E92" s="6">
        <v>8.4136395995550615</v>
      </c>
      <c r="F92" s="6">
        <v>3.0854605116796443</v>
      </c>
      <c r="G92" s="6">
        <v>7.5414783092324811</v>
      </c>
      <c r="H92" s="6">
        <v>2.7410511679644047</v>
      </c>
      <c r="I92" s="6">
        <v>1.590357063403782</v>
      </c>
      <c r="J92" s="6">
        <v>0.25655283648498328</v>
      </c>
    </row>
    <row r="93" spans="1:10" s="9" customFormat="1" ht="15.75">
      <c r="A93" s="34" t="s">
        <v>85</v>
      </c>
      <c r="B93" s="6">
        <v>8358.0083297188849</v>
      </c>
      <c r="C93" s="6">
        <v>3856.7827688743459</v>
      </c>
      <c r="D93" s="6">
        <v>26191.740900069264</v>
      </c>
      <c r="E93" s="6">
        <v>1085.316904368387</v>
      </c>
      <c r="F93" s="6">
        <v>79.316869282762909</v>
      </c>
      <c r="G93" s="6">
        <v>890.99057462561802</v>
      </c>
      <c r="H93" s="6">
        <v>323.87495925386327</v>
      </c>
      <c r="I93" s="6">
        <v>187.71884761995747</v>
      </c>
      <c r="J93" s="6">
        <v>63.453495426210317</v>
      </c>
    </row>
    <row r="94" spans="1:10" s="9" customFormat="1" ht="15.75">
      <c r="A94" s="37" t="s">
        <v>91</v>
      </c>
      <c r="B94" s="6">
        <v>8586.0567212417609</v>
      </c>
      <c r="C94" s="6">
        <v>2070.9840995109507</v>
      </c>
      <c r="D94" s="6">
        <v>25422.282343185201</v>
      </c>
      <c r="E94" s="6">
        <v>797.64174782054022</v>
      </c>
      <c r="F94" s="6">
        <v>51.426162024239851</v>
      </c>
      <c r="G94" s="6">
        <v>580.69334467361261</v>
      </c>
      <c r="H94" s="6">
        <v>210.52624707633427</v>
      </c>
      <c r="I94" s="6">
        <v>121.06443546672337</v>
      </c>
      <c r="J94" s="6">
        <v>13.930372102913035</v>
      </c>
    </row>
    <row r="95" spans="1:10" s="9" customFormat="1" ht="15.75">
      <c r="A95" s="35" t="s">
        <v>88</v>
      </c>
      <c r="B95" s="6">
        <v>50.947044686611918</v>
      </c>
      <c r="C95" s="6">
        <v>28.064921569066211</v>
      </c>
      <c r="D95" s="6">
        <v>145.19143771397881</v>
      </c>
      <c r="E95" s="6">
        <v>8.2323399494282707</v>
      </c>
      <c r="F95" s="6">
        <v>0.19645818881603974</v>
      </c>
      <c r="G95" s="6">
        <v>5.8748846472286242</v>
      </c>
      <c r="H95" s="6">
        <v>2.1236187876211146</v>
      </c>
      <c r="I95" s="6">
        <v>1.2067900378169125</v>
      </c>
      <c r="J95" s="6">
        <v>0.28065250956611248</v>
      </c>
    </row>
    <row r="96" spans="1:10" s="9" customFormat="1" ht="15.75">
      <c r="A96" s="36" t="s">
        <v>89</v>
      </c>
      <c r="B96" s="6">
        <v>190.16407221871813</v>
      </c>
      <c r="C96" s="6">
        <v>49.621602348260637</v>
      </c>
      <c r="D96" s="6">
        <v>218.04777795837174</v>
      </c>
      <c r="E96" s="6">
        <v>18.479792028528454</v>
      </c>
      <c r="F96" s="6">
        <v>3.3263528455679001</v>
      </c>
      <c r="G96" s="6">
        <v>12.484129081558391</v>
      </c>
      <c r="H96" s="6">
        <v>4.4898484304497597</v>
      </c>
      <c r="I96" s="6">
        <v>2.4913997622628692</v>
      </c>
      <c r="J96" s="6">
        <v>0.78024882344379209</v>
      </c>
    </row>
    <row r="97" spans="1:10" s="9" customFormat="1" ht="15.75">
      <c r="A97" s="32" t="s">
        <v>83</v>
      </c>
      <c r="B97" s="6">
        <v>3481.881960189663</v>
      </c>
      <c r="C97" s="6">
        <v>1736.961213385913</v>
      </c>
      <c r="D97" s="6">
        <v>10820.69636377009</v>
      </c>
      <c r="E97" s="6">
        <v>796.67304222024018</v>
      </c>
      <c r="F97" s="6">
        <v>20.755405849490636</v>
      </c>
      <c r="G97" s="6">
        <v>405.04488991127181</v>
      </c>
      <c r="H97" s="6">
        <v>144.86764131574418</v>
      </c>
      <c r="I97" s="6">
        <v>77.781257796973534</v>
      </c>
      <c r="J97" s="6">
        <v>10.483426709231178</v>
      </c>
    </row>
    <row r="98" spans="1:10" s="9" customFormat="1" ht="15.75">
      <c r="A98" s="35" t="s">
        <v>87</v>
      </c>
      <c r="B98" s="6">
        <v>138.81846181386919</v>
      </c>
      <c r="C98" s="6">
        <v>33.921174338204032</v>
      </c>
      <c r="D98" s="6">
        <v>155.22707422408197</v>
      </c>
      <c r="E98" s="6">
        <v>9.1679151469041589</v>
      </c>
      <c r="F98" s="6">
        <v>3.4893741189106939</v>
      </c>
      <c r="G98" s="6">
        <v>8.6627492224037237</v>
      </c>
      <c r="H98" s="6">
        <v>3.1432737362661953</v>
      </c>
      <c r="I98" s="6">
        <v>1.8242198303833157</v>
      </c>
      <c r="J98" s="6">
        <v>0.90740540177672346</v>
      </c>
    </row>
    <row r="99" spans="1:10" s="9" customFormat="1" ht="15.75">
      <c r="A99" s="31" t="s">
        <v>92</v>
      </c>
      <c r="B99" s="8">
        <f>SUM(B81:B98)</f>
        <v>45966.079167542819</v>
      </c>
      <c r="C99" s="8">
        <f t="shared" ref="C99:J99" si="7">SUM(C81:C98)</f>
        <v>17292.477895695283</v>
      </c>
      <c r="D99" s="8">
        <f t="shared" si="7"/>
        <v>134190.3238596525</v>
      </c>
      <c r="E99" s="8">
        <f t="shared" si="7"/>
        <v>6077.4679472369735</v>
      </c>
      <c r="F99" s="8">
        <f t="shared" si="7"/>
        <v>304.79736436490288</v>
      </c>
      <c r="G99" s="8">
        <f t="shared" si="7"/>
        <v>4242.3694961999781</v>
      </c>
      <c r="H99" s="8">
        <f t="shared" si="7"/>
        <v>1532.093349588697</v>
      </c>
      <c r="I99" s="8">
        <f t="shared" si="7"/>
        <v>863.68376168812574</v>
      </c>
      <c r="J99" s="8">
        <f t="shared" si="7"/>
        <v>211.47543689514683</v>
      </c>
    </row>
    <row r="100" spans="1:10" ht="31.5">
      <c r="A100" s="5" t="s">
        <v>94</v>
      </c>
      <c r="B100" s="6">
        <v>0</v>
      </c>
      <c r="C100" s="6">
        <v>0</v>
      </c>
      <c r="D100" s="6">
        <v>5782.2878199564439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</row>
    <row r="101" spans="1:10" ht="47.25">
      <c r="A101" s="5" t="s">
        <v>95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</row>
    <row r="102" spans="1:10" ht="31.5">
      <c r="A102" s="16" t="s">
        <v>93</v>
      </c>
      <c r="B102" s="6">
        <v>274.87697373772676</v>
      </c>
      <c r="C102" s="6">
        <v>0</v>
      </c>
      <c r="D102" s="6">
        <v>9670.1903430334332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</row>
    <row r="103" spans="1:10" s="9" customFormat="1" ht="15.75">
      <c r="A103" s="7" t="s">
        <v>96</v>
      </c>
      <c r="B103" s="8">
        <f>SUM(B100:B102)</f>
        <v>274.87697373772676</v>
      </c>
      <c r="C103" s="8">
        <f t="shared" ref="C103:J103" si="8">SUM(C100:C102)</f>
        <v>0</v>
      </c>
      <c r="D103" s="8">
        <f t="shared" si="8"/>
        <v>15452.478162989877</v>
      </c>
      <c r="E103" s="8">
        <f t="shared" si="8"/>
        <v>0</v>
      </c>
      <c r="F103" s="8">
        <f t="shared" si="8"/>
        <v>0</v>
      </c>
      <c r="G103" s="8">
        <f t="shared" si="8"/>
        <v>0</v>
      </c>
      <c r="H103" s="8">
        <f t="shared" si="8"/>
        <v>0</v>
      </c>
      <c r="I103" s="8">
        <f t="shared" si="8"/>
        <v>0</v>
      </c>
      <c r="J103" s="8">
        <f t="shared" si="8"/>
        <v>0</v>
      </c>
    </row>
    <row r="104" spans="1:10" s="9" customFormat="1" ht="15.75">
      <c r="A104" s="38" t="s">
        <v>140</v>
      </c>
      <c r="B104" s="8">
        <f t="shared" ref="B104:J104" si="9">B7+B13+B26+B41+B46+B65+B80+B99+B103</f>
        <v>695627.56416806614</v>
      </c>
      <c r="C104" s="8">
        <f t="shared" si="9"/>
        <v>221802.84567596417</v>
      </c>
      <c r="D104" s="8">
        <f t="shared" si="9"/>
        <v>1053040.0610328051</v>
      </c>
      <c r="E104" s="8">
        <f t="shared" si="9"/>
        <v>99969.198552569564</v>
      </c>
      <c r="F104" s="8">
        <f t="shared" si="9"/>
        <v>7750.5855357598366</v>
      </c>
      <c r="G104" s="8">
        <f t="shared" si="9"/>
        <v>55806.185893096757</v>
      </c>
      <c r="H104" s="8">
        <f t="shared" si="9"/>
        <v>20095.922054032377</v>
      </c>
      <c r="I104" s="8">
        <f t="shared" si="9"/>
        <v>11181.494190275824</v>
      </c>
      <c r="J104" s="8">
        <f t="shared" si="9"/>
        <v>1496.6257036386792</v>
      </c>
    </row>
    <row r="107" spans="1:10" ht="15.75">
      <c r="A107" s="41" t="s">
        <v>97</v>
      </c>
      <c r="B107" s="43">
        <f t="shared" ref="B107:J107" si="10">B93+B53+B30</f>
        <v>38614.107147412171</v>
      </c>
      <c r="C107" s="43">
        <f t="shared" si="10"/>
        <v>21032.178553225534</v>
      </c>
      <c r="D107" s="43">
        <f t="shared" si="10"/>
        <v>84477.052622656382</v>
      </c>
      <c r="E107" s="43">
        <f t="shared" si="10"/>
        <v>5408.0862802789652</v>
      </c>
      <c r="F107" s="43">
        <f t="shared" si="10"/>
        <v>554.55936805273598</v>
      </c>
      <c r="G107" s="43">
        <f t="shared" si="10"/>
        <v>3889.1682335140558</v>
      </c>
      <c r="H107" s="43">
        <f t="shared" si="10"/>
        <v>1415.1473997707135</v>
      </c>
      <c r="I107" s="43">
        <f t="shared" si="10"/>
        <v>826.88513322505912</v>
      </c>
      <c r="J107" s="43">
        <f t="shared" si="10"/>
        <v>162.59958202966394</v>
      </c>
    </row>
    <row r="108" spans="1:10" ht="15.75">
      <c r="A108" s="44" t="s">
        <v>98</v>
      </c>
      <c r="B108" s="43">
        <f>B86+B45</f>
        <v>21721.294320463767</v>
      </c>
      <c r="C108" s="43">
        <f t="shared" ref="C108:J108" si="11">C86+C45</f>
        <v>4026.5790827164533</v>
      </c>
      <c r="D108" s="43">
        <f t="shared" si="11"/>
        <v>28061.14236078371</v>
      </c>
      <c r="E108" s="43">
        <f t="shared" si="11"/>
        <v>375.06180716799014</v>
      </c>
      <c r="F108" s="43">
        <f t="shared" si="11"/>
        <v>340.32726395431564</v>
      </c>
      <c r="G108" s="43">
        <f t="shared" si="11"/>
        <v>2538.1566011844106</v>
      </c>
      <c r="H108" s="43">
        <f t="shared" si="11"/>
        <v>911.38470320521446</v>
      </c>
      <c r="I108" s="43">
        <f t="shared" si="11"/>
        <v>499.83897073583421</v>
      </c>
      <c r="J108" s="43">
        <f t="shared" si="11"/>
        <v>8.6091030783133675</v>
      </c>
    </row>
    <row r="109" spans="1:10" ht="15.75">
      <c r="A109" s="56" t="s">
        <v>99</v>
      </c>
      <c r="B109" s="43">
        <f>B97+B49</f>
        <v>37241.067411279597</v>
      </c>
      <c r="C109" s="43">
        <f t="shared" ref="C109:J109" si="12">C97+C49</f>
        <v>7624.5807015320097</v>
      </c>
      <c r="D109" s="43">
        <f t="shared" si="12"/>
        <v>56496.21202680625</v>
      </c>
      <c r="E109" s="43">
        <f t="shared" si="12"/>
        <v>796.67304222024018</v>
      </c>
      <c r="F109" s="43">
        <f t="shared" si="12"/>
        <v>685.55734472559982</v>
      </c>
      <c r="G109" s="43">
        <f t="shared" si="12"/>
        <v>4463.8789130870227</v>
      </c>
      <c r="H109" s="43">
        <f t="shared" si="12"/>
        <v>1609.0671812434471</v>
      </c>
      <c r="I109" s="43">
        <f t="shared" si="12"/>
        <v>899.40092014459424</v>
      </c>
      <c r="J109" s="43">
        <f t="shared" si="12"/>
        <v>10.483426709231178</v>
      </c>
    </row>
    <row r="110" spans="1:10" ht="31.5">
      <c r="A110" s="46" t="s">
        <v>100</v>
      </c>
      <c r="B110" s="43">
        <f t="shared" ref="B110:J110" si="13">B98+B95+B85+B63</f>
        <v>968.0342491440847</v>
      </c>
      <c r="C110" s="43">
        <f t="shared" si="13"/>
        <v>245.4464087359305</v>
      </c>
      <c r="D110" s="43">
        <f t="shared" si="13"/>
        <v>1254.9912220009396</v>
      </c>
      <c r="E110" s="43">
        <f t="shared" si="13"/>
        <v>107.65706818232675</v>
      </c>
      <c r="F110" s="43">
        <f t="shared" si="13"/>
        <v>47.139654053570226</v>
      </c>
      <c r="G110" s="43">
        <f t="shared" si="13"/>
        <v>67.028360446642353</v>
      </c>
      <c r="H110" s="43">
        <f t="shared" si="13"/>
        <v>24.304346931012105</v>
      </c>
      <c r="I110" s="43">
        <f t="shared" si="13"/>
        <v>13.985637628946721</v>
      </c>
      <c r="J110" s="58">
        <f t="shared" si="13"/>
        <v>3.526867014254067</v>
      </c>
    </row>
    <row r="111" spans="1:10" ht="31.5">
      <c r="A111" s="47" t="s">
        <v>101</v>
      </c>
      <c r="B111" s="43">
        <f>B96+B24</f>
        <v>1200.9127915190916</v>
      </c>
      <c r="C111" s="43">
        <f t="shared" ref="C111:J111" si="14">C96+C24</f>
        <v>268.80566110329437</v>
      </c>
      <c r="D111" s="43">
        <f t="shared" si="14"/>
        <v>937.35005514045895</v>
      </c>
      <c r="E111" s="43">
        <f t="shared" si="14"/>
        <v>140.30955945854154</v>
      </c>
      <c r="F111" s="43">
        <f t="shared" si="14"/>
        <v>35.987606205424285</v>
      </c>
      <c r="G111" s="43">
        <f t="shared" si="14"/>
        <v>77.532987725001206</v>
      </c>
      <c r="H111" s="43">
        <f t="shared" si="14"/>
        <v>28.335665615448058</v>
      </c>
      <c r="I111" s="43">
        <f t="shared" si="14"/>
        <v>16.905623599049051</v>
      </c>
      <c r="J111" s="43">
        <f t="shared" si="14"/>
        <v>8.1038370772888264</v>
      </c>
    </row>
    <row r="112" spans="1:10" ht="31.5">
      <c r="A112" s="48" t="s">
        <v>102</v>
      </c>
      <c r="B112" s="43">
        <f t="shared" ref="B112:J112" si="15">B31+B23</f>
        <v>14416.624179448318</v>
      </c>
      <c r="C112" s="43">
        <f t="shared" si="15"/>
        <v>3799.4370754774172</v>
      </c>
      <c r="D112" s="43">
        <f t="shared" si="15"/>
        <v>15800.792016974839</v>
      </c>
      <c r="E112" s="43">
        <f t="shared" si="15"/>
        <v>2020.1295713852683</v>
      </c>
      <c r="F112" s="43">
        <f t="shared" si="15"/>
        <v>84.894234616550463</v>
      </c>
      <c r="G112" s="43">
        <f t="shared" si="15"/>
        <v>1084.4393379812063</v>
      </c>
      <c r="H112" s="43">
        <f t="shared" si="15"/>
        <v>389.44793452561379</v>
      </c>
      <c r="I112" s="43">
        <f t="shared" si="15"/>
        <v>213.59557684146711</v>
      </c>
      <c r="J112" s="43">
        <f t="shared" si="15"/>
        <v>37.992953016065471</v>
      </c>
    </row>
    <row r="113" spans="1:10" ht="31.5">
      <c r="A113" s="49" t="s">
        <v>103</v>
      </c>
      <c r="B113" s="43">
        <f t="shared" ref="B113:J113" si="16">B94+B87+B27</f>
        <v>22268.676716989157</v>
      </c>
      <c r="C113" s="43">
        <f t="shared" si="16"/>
        <v>7675.9085817563264</v>
      </c>
      <c r="D113" s="43">
        <f t="shared" si="16"/>
        <v>51261.862619604508</v>
      </c>
      <c r="E113" s="43">
        <f t="shared" si="16"/>
        <v>2216.153812460132</v>
      </c>
      <c r="F113" s="43">
        <f t="shared" si="16"/>
        <v>208.37948968743356</v>
      </c>
      <c r="G113" s="43">
        <f t="shared" si="16"/>
        <v>1758.1444822453755</v>
      </c>
      <c r="H113" s="43">
        <f t="shared" si="16"/>
        <v>641.75545821815865</v>
      </c>
      <c r="I113" s="43">
        <f t="shared" si="16"/>
        <v>381.94346587284713</v>
      </c>
      <c r="J113" s="43">
        <f t="shared" si="16"/>
        <v>54.107344248352121</v>
      </c>
    </row>
    <row r="114" spans="1:10" ht="31.5">
      <c r="A114" s="62" t="s">
        <v>62</v>
      </c>
      <c r="B114" s="43">
        <f>B64+B29</f>
        <v>4007.0253659420287</v>
      </c>
      <c r="C114" s="43">
        <f t="shared" ref="C114:J114" si="17">C64+C29</f>
        <v>1213.3240405797101</v>
      </c>
      <c r="D114" s="43">
        <f t="shared" si="17"/>
        <v>7877.3292637681161</v>
      </c>
      <c r="E114" s="43">
        <f t="shared" si="17"/>
        <v>559.00087258454107</v>
      </c>
      <c r="F114" s="43">
        <f t="shared" si="17"/>
        <v>13.878526449275363</v>
      </c>
      <c r="G114" s="43">
        <f t="shared" si="17"/>
        <v>323.20821509661835</v>
      </c>
      <c r="H114" s="43">
        <f t="shared" si="17"/>
        <v>117.58261376811595</v>
      </c>
      <c r="I114" s="43">
        <f t="shared" si="17"/>
        <v>68.718145048309182</v>
      </c>
      <c r="J114" s="43">
        <f t="shared" si="17"/>
        <v>12.094832729468598</v>
      </c>
    </row>
  </sheetData>
  <mergeCells count="6">
    <mergeCell ref="A2:J2"/>
    <mergeCell ref="A3:A4"/>
    <mergeCell ref="B3:B4"/>
    <mergeCell ref="C3:C4"/>
    <mergeCell ref="D3:D4"/>
    <mergeCell ref="E3:J3"/>
  </mergeCells>
  <pageMargins left="0.7" right="0.19" top="0.46" bottom="0.47" header="0.3" footer="0.3"/>
  <pageSetup paperSize="9" scale="44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4"/>
  <sheetViews>
    <sheetView zoomScale="90" zoomScaleNormal="90" workbookViewId="0">
      <pane xSplit="1" ySplit="4" topLeftCell="B5" activePane="bottomRight" state="frozenSplit"/>
      <selection pane="topRight" activeCell="C1" sqref="C1"/>
      <selection pane="bottomLeft" activeCell="A5" sqref="A5"/>
      <selection pane="bottomRight" activeCell="J1" sqref="J1"/>
    </sheetView>
  </sheetViews>
  <sheetFormatPr defaultRowHeight="15"/>
  <cols>
    <col min="1" max="1" width="70.140625" customWidth="1"/>
    <col min="2" max="10" width="15.7109375" customWidth="1"/>
  </cols>
  <sheetData>
    <row r="1" spans="1:10" ht="15.75">
      <c r="J1" s="61" t="s">
        <v>152</v>
      </c>
    </row>
    <row r="2" spans="1:10" ht="34.5" customHeight="1">
      <c r="A2" s="63" t="s">
        <v>133</v>
      </c>
      <c r="B2" s="63"/>
      <c r="C2" s="63"/>
      <c r="D2" s="63"/>
      <c r="E2" s="63"/>
      <c r="F2" s="63"/>
      <c r="G2" s="63"/>
      <c r="H2" s="63"/>
      <c r="I2" s="63"/>
      <c r="J2" s="63"/>
    </row>
    <row r="3" spans="1:10">
      <c r="A3" s="65" t="s">
        <v>0</v>
      </c>
      <c r="B3" s="66" t="s">
        <v>112</v>
      </c>
      <c r="C3" s="66" t="s">
        <v>113</v>
      </c>
      <c r="D3" s="66" t="s">
        <v>114</v>
      </c>
      <c r="E3" s="67" t="s">
        <v>115</v>
      </c>
      <c r="F3" s="67"/>
      <c r="G3" s="67"/>
      <c r="H3" s="67"/>
      <c r="I3" s="67"/>
      <c r="J3" s="67"/>
    </row>
    <row r="4" spans="1:10" s="4" customFormat="1" ht="42.75">
      <c r="A4" s="65"/>
      <c r="B4" s="66"/>
      <c r="C4" s="66"/>
      <c r="D4" s="66"/>
      <c r="E4" s="3" t="s">
        <v>116</v>
      </c>
      <c r="F4" s="3" t="s">
        <v>117</v>
      </c>
      <c r="G4" s="3" t="s">
        <v>118</v>
      </c>
      <c r="H4" s="3" t="s">
        <v>119</v>
      </c>
      <c r="I4" s="3" t="s">
        <v>120</v>
      </c>
      <c r="J4" s="3" t="s">
        <v>121</v>
      </c>
    </row>
    <row r="5" spans="1:10" ht="31.5">
      <c r="A5" s="5" t="s">
        <v>7</v>
      </c>
      <c r="B5" s="6">
        <v>8344.3135704098258</v>
      </c>
      <c r="C5" s="6">
        <v>0</v>
      </c>
      <c r="D5" s="6">
        <v>22651.3797397694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</row>
    <row r="6" spans="1:10" ht="15.75">
      <c r="A6" s="5" t="s">
        <v>8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</row>
    <row r="7" spans="1:10" s="9" customFormat="1" ht="15.75">
      <c r="A7" s="7" t="s">
        <v>9</v>
      </c>
      <c r="B7" s="8">
        <f>SUM(B5:B6)</f>
        <v>8344.3135704098258</v>
      </c>
      <c r="C7" s="8">
        <f t="shared" ref="C7:J7" si="0">SUM(C5:C6)</f>
        <v>0</v>
      </c>
      <c r="D7" s="8">
        <f t="shared" si="0"/>
        <v>22651.3797397694</v>
      </c>
      <c r="E7" s="8">
        <f t="shared" si="0"/>
        <v>0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8">
        <f t="shared" si="0"/>
        <v>0</v>
      </c>
    </row>
    <row r="8" spans="1:10" ht="15.75">
      <c r="A8" s="5" t="s">
        <v>10</v>
      </c>
      <c r="B8" s="6">
        <v>1111.0013063469921</v>
      </c>
      <c r="C8" s="6">
        <v>18201.46730936578</v>
      </c>
      <c r="D8" s="6">
        <v>40554.352363038197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2.9571482491315702</v>
      </c>
    </row>
    <row r="9" spans="1:10" ht="15.75">
      <c r="A9" s="10" t="s">
        <v>13</v>
      </c>
      <c r="B9" s="6">
        <v>0</v>
      </c>
      <c r="C9" s="6">
        <v>7371.5663471415719</v>
      </c>
      <c r="D9" s="6">
        <v>4368.329372641484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</row>
    <row r="10" spans="1:10" ht="31.5">
      <c r="A10" s="10" t="s">
        <v>12</v>
      </c>
      <c r="B10" s="6">
        <v>0</v>
      </c>
      <c r="C10" s="6">
        <v>46803.586494147952</v>
      </c>
      <c r="D10" s="6">
        <v>6045.4426229089377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</row>
    <row r="11" spans="1:10" ht="15.75">
      <c r="A11" s="10" t="s">
        <v>14</v>
      </c>
      <c r="B11" s="6">
        <v>1907.1875069124424</v>
      </c>
      <c r="C11" s="6">
        <v>26686.407932027651</v>
      </c>
      <c r="D11" s="6">
        <v>114289.74104454684</v>
      </c>
      <c r="E11" s="6">
        <v>0</v>
      </c>
      <c r="F11" s="6">
        <v>83.829211981566814</v>
      </c>
      <c r="G11" s="6">
        <v>747.78312903225799</v>
      </c>
      <c r="H11" s="6">
        <v>270.78253917050694</v>
      </c>
      <c r="I11" s="6">
        <v>155.92857142857142</v>
      </c>
      <c r="J11" s="6">
        <v>0</v>
      </c>
    </row>
    <row r="12" spans="1:10" ht="31.5">
      <c r="A12" s="5" t="s">
        <v>11</v>
      </c>
      <c r="B12" s="6">
        <v>0</v>
      </c>
      <c r="C12" s="6">
        <v>0</v>
      </c>
      <c r="D12" s="6">
        <v>47276.546017853638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</row>
    <row r="13" spans="1:10" s="9" customFormat="1" ht="15.75">
      <c r="A13" s="11" t="s">
        <v>15</v>
      </c>
      <c r="B13" s="8">
        <f>SUM(B8:B12)</f>
        <v>3018.1888132594345</v>
      </c>
      <c r="C13" s="8">
        <f t="shared" ref="C13:J13" si="1">SUM(C8:C12)</f>
        <v>99063.028082682955</v>
      </c>
      <c r="D13" s="8">
        <f t="shared" si="1"/>
        <v>212534.41142098908</v>
      </c>
      <c r="E13" s="8">
        <f t="shared" si="1"/>
        <v>0</v>
      </c>
      <c r="F13" s="8">
        <f t="shared" si="1"/>
        <v>83.829211981566814</v>
      </c>
      <c r="G13" s="8">
        <f t="shared" si="1"/>
        <v>747.78312903225799</v>
      </c>
      <c r="H13" s="8">
        <f t="shared" si="1"/>
        <v>270.78253917050694</v>
      </c>
      <c r="I13" s="8">
        <f t="shared" si="1"/>
        <v>155.92857142857142</v>
      </c>
      <c r="J13" s="8">
        <f t="shared" si="1"/>
        <v>2.9571482491315702</v>
      </c>
    </row>
    <row r="14" spans="1:10" ht="15.75">
      <c r="A14" s="15" t="s">
        <v>16</v>
      </c>
      <c r="B14" s="6">
        <v>36465.32531514451</v>
      </c>
      <c r="C14" s="6">
        <v>8696.4863063583798</v>
      </c>
      <c r="D14" s="6">
        <v>37448.331446782278</v>
      </c>
      <c r="E14" s="6">
        <v>5323.6742646628136</v>
      </c>
      <c r="F14" s="6">
        <v>217.77159421965317</v>
      </c>
      <c r="G14" s="6">
        <v>2719.871024894027</v>
      </c>
      <c r="H14" s="6">
        <v>977.70116107899798</v>
      </c>
      <c r="I14" s="6">
        <v>538.75651067437377</v>
      </c>
      <c r="J14" s="6">
        <v>106.99818319845856</v>
      </c>
    </row>
    <row r="15" spans="1:10" ht="15.75">
      <c r="A15" s="15" t="s">
        <v>17</v>
      </c>
      <c r="B15" s="6">
        <v>25535.570964826977</v>
      </c>
      <c r="C15" s="6">
        <v>5537.4699094088546</v>
      </c>
      <c r="D15" s="6">
        <v>18172.463955756491</v>
      </c>
      <c r="E15" s="6">
        <v>3077.9084380562431</v>
      </c>
      <c r="F15" s="6">
        <v>825.15464585288191</v>
      </c>
      <c r="G15" s="6">
        <v>1643.3946208877137</v>
      </c>
      <c r="H15" s="6">
        <v>602.44155432340983</v>
      </c>
      <c r="I15" s="6">
        <v>364.16186044527853</v>
      </c>
      <c r="J15" s="6">
        <v>185.02268514885267</v>
      </c>
    </row>
    <row r="16" spans="1:10" ht="15.75">
      <c r="A16" s="53" t="s">
        <v>122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</row>
    <row r="17" spans="1:10" ht="15.75">
      <c r="A17" s="5" t="s">
        <v>21</v>
      </c>
      <c r="B17" s="6">
        <v>0</v>
      </c>
      <c r="C17" s="6">
        <v>0</v>
      </c>
      <c r="D17" s="6">
        <v>16.869152384563161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</row>
    <row r="18" spans="1:10" ht="15.75">
      <c r="A18" s="10" t="s">
        <v>20</v>
      </c>
      <c r="B18" s="6">
        <v>70.914826118263079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</row>
    <row r="19" spans="1:10" ht="15.75">
      <c r="A19" s="53" t="s">
        <v>123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</row>
    <row r="20" spans="1:10" ht="31.5">
      <c r="A20" s="5" t="s">
        <v>18</v>
      </c>
      <c r="B20" s="6">
        <v>28565.669146549928</v>
      </c>
      <c r="C20" s="6">
        <v>1181.916132465255</v>
      </c>
      <c r="D20" s="6">
        <v>5318.6119588697302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</row>
    <row r="21" spans="1:10" ht="15.75">
      <c r="A21" s="53" t="s">
        <v>124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</row>
    <row r="22" spans="1:10" ht="15.75">
      <c r="A22" s="5" t="s">
        <v>19</v>
      </c>
      <c r="B22" s="6">
        <v>29465.504020572636</v>
      </c>
      <c r="C22" s="6">
        <v>17275.843150088964</v>
      </c>
      <c r="D22" s="6">
        <v>465.6767265379703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</row>
    <row r="23" spans="1:10" ht="31.5">
      <c r="A23" s="14" t="s">
        <v>23</v>
      </c>
      <c r="B23" s="6">
        <v>46660.087587753864</v>
      </c>
      <c r="C23" s="6">
        <v>11127.797609881782</v>
      </c>
      <c r="D23" s="6">
        <v>47917.914936041219</v>
      </c>
      <c r="E23" s="6">
        <v>6812.0347608366164</v>
      </c>
      <c r="F23" s="6">
        <v>278.65390876023037</v>
      </c>
      <c r="G23" s="6">
        <v>3480.2757187026368</v>
      </c>
      <c r="H23" s="6">
        <v>1251.0420597150651</v>
      </c>
      <c r="I23" s="6">
        <v>689.37926705062137</v>
      </c>
      <c r="J23" s="6">
        <v>136.91216883904212</v>
      </c>
    </row>
    <row r="24" spans="1:10" ht="31.5">
      <c r="A24" s="13" t="s">
        <v>22</v>
      </c>
      <c r="B24" s="6">
        <v>46825.168280699632</v>
      </c>
      <c r="C24" s="6">
        <v>10154.185941244968</v>
      </c>
      <c r="D24" s="6">
        <v>33323.267722817916</v>
      </c>
      <c r="E24" s="6">
        <v>5644.0332325699874</v>
      </c>
      <c r="F24" s="6">
        <v>1513.1047466401437</v>
      </c>
      <c r="G24" s="6">
        <v>3013.5321413565575</v>
      </c>
      <c r="H24" s="6">
        <v>1104.7101828150019</v>
      </c>
      <c r="I24" s="6">
        <v>667.77077616321378</v>
      </c>
      <c r="J24" s="6">
        <v>339.28141174615502</v>
      </c>
    </row>
    <row r="25" spans="1:10" ht="15.75">
      <c r="A25" s="53" t="s">
        <v>125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</row>
    <row r="26" spans="1:10" s="9" customFormat="1" ht="15.75">
      <c r="A26" s="7" t="s">
        <v>24</v>
      </c>
      <c r="B26" s="8">
        <f>SUM(B14:B25)</f>
        <v>213588.24014166582</v>
      </c>
      <c r="C26" s="8">
        <f t="shared" ref="C26:J26" si="2">SUM(C14:C25)</f>
        <v>53973.699049448202</v>
      </c>
      <c r="D26" s="8">
        <f t="shared" si="2"/>
        <v>142663.13589919018</v>
      </c>
      <c r="E26" s="8">
        <f t="shared" si="2"/>
        <v>20857.65069612566</v>
      </c>
      <c r="F26" s="8">
        <f t="shared" si="2"/>
        <v>2834.6848954729094</v>
      </c>
      <c r="G26" s="8">
        <f t="shared" si="2"/>
        <v>10857.073505840935</v>
      </c>
      <c r="H26" s="8">
        <f t="shared" si="2"/>
        <v>3935.8949579324744</v>
      </c>
      <c r="I26" s="8">
        <f t="shared" si="2"/>
        <v>2260.0684143334875</v>
      </c>
      <c r="J26" s="8">
        <f t="shared" si="2"/>
        <v>768.21444893250839</v>
      </c>
    </row>
    <row r="27" spans="1:10" ht="31.5">
      <c r="A27" s="19" t="s">
        <v>37</v>
      </c>
      <c r="B27" s="6">
        <v>999.71488794386573</v>
      </c>
      <c r="C27" s="6">
        <v>409.55684392940674</v>
      </c>
      <c r="D27" s="6">
        <v>1535.4462891771209</v>
      </c>
      <c r="E27" s="6">
        <v>95.81554029342972</v>
      </c>
      <c r="F27" s="6">
        <v>14.762082500531575</v>
      </c>
      <c r="G27" s="6">
        <v>79.549348926217306</v>
      </c>
      <c r="H27" s="6">
        <v>29.413203061875397</v>
      </c>
      <c r="I27" s="6">
        <v>18.550330640017012</v>
      </c>
      <c r="J27" s="6">
        <v>0.6685032957686583</v>
      </c>
    </row>
    <row r="28" spans="1:10" ht="15.75">
      <c r="A28" s="12" t="s">
        <v>25</v>
      </c>
      <c r="B28" s="6">
        <v>282.43053074792243</v>
      </c>
      <c r="C28" s="6">
        <v>90.872576177285325</v>
      </c>
      <c r="D28" s="6">
        <v>487.30129529085872</v>
      </c>
      <c r="E28" s="6">
        <v>43.813236565096958</v>
      </c>
      <c r="F28" s="6">
        <v>7.9578349030470914</v>
      </c>
      <c r="G28" s="6">
        <v>22.018896398891965</v>
      </c>
      <c r="H28" s="6">
        <v>8.0924609418282554</v>
      </c>
      <c r="I28" s="6">
        <v>4.9662648199445982</v>
      </c>
      <c r="J28" s="6">
        <v>1.5256720221606648</v>
      </c>
    </row>
    <row r="29" spans="1:10" ht="15.75">
      <c r="A29" s="20" t="s">
        <v>38</v>
      </c>
      <c r="B29" s="6">
        <v>2581.2539818840578</v>
      </c>
      <c r="C29" s="6">
        <v>1259.2561108695652</v>
      </c>
      <c r="D29" s="6">
        <v>7529.2600764492754</v>
      </c>
      <c r="E29" s="6">
        <v>377.77292958937198</v>
      </c>
      <c r="F29" s="6">
        <v>8.8125384057971008</v>
      </c>
      <c r="G29" s="6">
        <v>270.52931437198066</v>
      </c>
      <c r="H29" s="6">
        <v>98.221254468599028</v>
      </c>
      <c r="I29" s="6">
        <v>56.876493719806767</v>
      </c>
      <c r="J29" s="6">
        <v>4.4062692028985504</v>
      </c>
    </row>
    <row r="30" spans="1:10" ht="15.75">
      <c r="A30" s="17" t="s">
        <v>35</v>
      </c>
      <c r="B30" s="6">
        <v>319.65045881200888</v>
      </c>
      <c r="C30" s="6">
        <v>146.52122023454106</v>
      </c>
      <c r="D30" s="6">
        <v>847.68976593661171</v>
      </c>
      <c r="E30" s="6">
        <v>46.395878334806184</v>
      </c>
      <c r="F30" s="6">
        <v>1.6769566982731854</v>
      </c>
      <c r="G30" s="6">
        <v>33.67329050132556</v>
      </c>
      <c r="H30" s="6">
        <v>12.454274761756908</v>
      </c>
      <c r="I30" s="6">
        <v>7.8258742745229162</v>
      </c>
      <c r="J30" s="6">
        <v>1.2074088227566935</v>
      </c>
    </row>
    <row r="31" spans="1:10" ht="15.75">
      <c r="A31" s="18" t="s">
        <v>36</v>
      </c>
      <c r="B31" s="6">
        <v>9697.7572327978178</v>
      </c>
      <c r="C31" s="6">
        <v>3725.0613146408</v>
      </c>
      <c r="D31" s="6">
        <v>13850.955046983932</v>
      </c>
      <c r="E31" s="6">
        <v>1085.1086677781145</v>
      </c>
      <c r="F31" s="6">
        <v>53.216856623219151</v>
      </c>
      <c r="G31" s="6">
        <v>759.04294331615642</v>
      </c>
      <c r="H31" s="6">
        <v>271.39800575932099</v>
      </c>
      <c r="I31" s="6">
        <v>145.61415610791147</v>
      </c>
      <c r="J31" s="6">
        <v>11.610878144892391</v>
      </c>
    </row>
    <row r="32" spans="1:10" ht="15.75">
      <c r="A32" s="12" t="s">
        <v>29</v>
      </c>
      <c r="B32" s="6">
        <v>18293.146964856231</v>
      </c>
      <c r="C32" s="6">
        <v>5828.3582492012783</v>
      </c>
      <c r="D32" s="6">
        <v>24171.668108626196</v>
      </c>
      <c r="E32" s="6">
        <v>1959.1093495207667</v>
      </c>
      <c r="F32" s="6">
        <v>266.44225686900961</v>
      </c>
      <c r="G32" s="6">
        <v>1239.1381035143768</v>
      </c>
      <c r="H32" s="6">
        <v>453.52898913738017</v>
      </c>
      <c r="I32" s="6">
        <v>273.29520766773163</v>
      </c>
      <c r="J32" s="6">
        <v>55.834504792332268</v>
      </c>
    </row>
    <row r="33" spans="1:10" ht="15.75">
      <c r="A33" s="12" t="s">
        <v>30</v>
      </c>
      <c r="B33" s="6">
        <v>8887.1197829128687</v>
      </c>
      <c r="C33" s="6">
        <v>4335.5361255034977</v>
      </c>
      <c r="D33" s="6">
        <v>25922.881396650413</v>
      </c>
      <c r="E33" s="6">
        <v>1300.6620063599746</v>
      </c>
      <c r="F33" s="6">
        <v>30.351370786516856</v>
      </c>
      <c r="G33" s="6">
        <v>931.42010854356579</v>
      </c>
      <c r="H33" s="6">
        <v>338.17177104091581</v>
      </c>
      <c r="I33" s="6">
        <v>195.81718041127834</v>
      </c>
      <c r="J33" s="6">
        <v>15.175685393258428</v>
      </c>
    </row>
    <row r="34" spans="1:10" ht="15.75">
      <c r="A34" s="12" t="s">
        <v>28</v>
      </c>
      <c r="B34" s="6">
        <v>149.28507831821926</v>
      </c>
      <c r="C34" s="6">
        <v>68.429183841714746</v>
      </c>
      <c r="D34" s="6">
        <v>395.89312448474857</v>
      </c>
      <c r="E34" s="6">
        <v>21.668095630667764</v>
      </c>
      <c r="F34" s="6">
        <v>0.78318219291014013</v>
      </c>
      <c r="G34" s="6">
        <v>15.726298433635613</v>
      </c>
      <c r="H34" s="6">
        <v>5.8164880461665289</v>
      </c>
      <c r="I34" s="6">
        <v>3.654905193734542</v>
      </c>
      <c r="J34" s="6">
        <v>0.56389117889530094</v>
      </c>
    </row>
    <row r="35" spans="1:10" ht="15.75">
      <c r="A35" s="12" t="s">
        <v>26</v>
      </c>
      <c r="B35" s="6">
        <v>3131.7630823928894</v>
      </c>
      <c r="C35" s="6">
        <v>1189.3822159193051</v>
      </c>
      <c r="D35" s="6">
        <v>4759.4867056826133</v>
      </c>
      <c r="E35" s="6">
        <v>591.90770718066517</v>
      </c>
      <c r="F35" s="6">
        <v>5.7721090582243084</v>
      </c>
      <c r="G35" s="6">
        <v>279.20583241785681</v>
      </c>
      <c r="H35" s="6">
        <v>101.31430420453411</v>
      </c>
      <c r="I35" s="6">
        <v>58.541083791071607</v>
      </c>
      <c r="J35" s="6">
        <v>12.161377409367821</v>
      </c>
    </row>
    <row r="36" spans="1:10" ht="15.75">
      <c r="A36" s="12" t="s">
        <v>32</v>
      </c>
      <c r="B36" s="6">
        <v>184.17276039407088</v>
      </c>
      <c r="C36" s="6">
        <v>70.74372912147507</v>
      </c>
      <c r="D36" s="6">
        <v>263.04727295733915</v>
      </c>
      <c r="E36" s="6">
        <v>20.607612165582069</v>
      </c>
      <c r="F36" s="6">
        <v>1.0106711858279105</v>
      </c>
      <c r="G36" s="6">
        <v>14.41518528561099</v>
      </c>
      <c r="H36" s="6">
        <v>5.1541795914678241</v>
      </c>
      <c r="I36" s="6">
        <v>2.7654055495300072</v>
      </c>
      <c r="J36" s="6">
        <v>0.22049177512653653</v>
      </c>
    </row>
    <row r="37" spans="1:10" ht="15.75">
      <c r="A37" s="12" t="s">
        <v>33</v>
      </c>
      <c r="B37" s="6">
        <v>1026.3351176132003</v>
      </c>
      <c r="C37" s="6">
        <v>420.46255324251729</v>
      </c>
      <c r="D37" s="6">
        <v>1576.3322089409057</v>
      </c>
      <c r="E37" s="6">
        <v>98.366888526477368</v>
      </c>
      <c r="F37" s="6">
        <v>15.155180544896394</v>
      </c>
      <c r="G37" s="6">
        <v>81.667608979278597</v>
      </c>
      <c r="H37" s="6">
        <v>30.196429201841902</v>
      </c>
      <c r="I37" s="6">
        <v>19.044400901765158</v>
      </c>
      <c r="J37" s="6">
        <v>0.68625067152724484</v>
      </c>
    </row>
    <row r="38" spans="1:10" ht="15.75">
      <c r="A38" s="12" t="s">
        <v>31</v>
      </c>
      <c r="B38" s="6">
        <v>11014.358541910333</v>
      </c>
      <c r="C38" s="6">
        <v>4273.3504866414405</v>
      </c>
      <c r="D38" s="6">
        <v>26385.832710010323</v>
      </c>
      <c r="E38" s="6">
        <v>2389.6848304093564</v>
      </c>
      <c r="F38" s="6">
        <v>230.59236326109394</v>
      </c>
      <c r="G38" s="6">
        <v>1169.715238390093</v>
      </c>
      <c r="H38" s="6">
        <v>414.37743309253528</v>
      </c>
      <c r="I38" s="6">
        <v>211.8700371517028</v>
      </c>
      <c r="J38" s="6">
        <v>29.563123495012043</v>
      </c>
    </row>
    <row r="39" spans="1:10" ht="15.75">
      <c r="A39" s="5" t="s">
        <v>27</v>
      </c>
      <c r="B39" s="6">
        <v>90292.723420854702</v>
      </c>
      <c r="C39" s="6">
        <v>15776.794611282052</v>
      </c>
      <c r="D39" s="6">
        <v>123082.37614666666</v>
      </c>
      <c r="E39" s="6">
        <v>0</v>
      </c>
      <c r="F39" s="6">
        <v>2308.5448707692308</v>
      </c>
      <c r="G39" s="6">
        <v>9493.5284594871791</v>
      </c>
      <c r="H39" s="6">
        <v>3444.8676068376067</v>
      </c>
      <c r="I39" s="6">
        <v>1988.562394188034</v>
      </c>
      <c r="J39" s="6">
        <v>0</v>
      </c>
    </row>
    <row r="40" spans="1:10" ht="15.75">
      <c r="A40" s="16" t="s">
        <v>34</v>
      </c>
      <c r="B40" s="6">
        <v>0</v>
      </c>
      <c r="C40" s="6">
        <v>0</v>
      </c>
      <c r="D40" s="6">
        <v>630.55335939575968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</row>
    <row r="41" spans="1:10" s="9" customFormat="1" ht="15.75">
      <c r="A41" s="21" t="s">
        <v>39</v>
      </c>
      <c r="B41" s="8">
        <f>SUM(B27:B40)</f>
        <v>146859.7118414382</v>
      </c>
      <c r="C41" s="8">
        <f t="shared" ref="C41:J41" si="3">SUM(C27:C40)</f>
        <v>37594.325220604878</v>
      </c>
      <c r="D41" s="8">
        <f t="shared" si="3"/>
        <v>231438.72350725275</v>
      </c>
      <c r="E41" s="8">
        <f t="shared" si="3"/>
        <v>8030.9127423543096</v>
      </c>
      <c r="F41" s="8">
        <f t="shared" si="3"/>
        <v>2945.0782737985783</v>
      </c>
      <c r="G41" s="8">
        <f t="shared" si="3"/>
        <v>14389.630628566169</v>
      </c>
      <c r="H41" s="8">
        <f t="shared" si="3"/>
        <v>5213.0064001458295</v>
      </c>
      <c r="I41" s="8">
        <f t="shared" si="3"/>
        <v>2987.3837344170506</v>
      </c>
      <c r="J41" s="8">
        <f t="shared" si="3"/>
        <v>133.62405620399662</v>
      </c>
    </row>
    <row r="42" spans="1:10" ht="15.75">
      <c r="A42" s="5" t="s">
        <v>40</v>
      </c>
      <c r="B42" s="6">
        <v>30194.617202731701</v>
      </c>
      <c r="C42" s="6">
        <v>4878.7635076406968</v>
      </c>
      <c r="D42" s="6">
        <v>34007.537312522465</v>
      </c>
      <c r="E42" s="6">
        <v>0</v>
      </c>
      <c r="F42" s="6">
        <v>535.85396303275206</v>
      </c>
      <c r="G42" s="6">
        <v>3696.7869667033365</v>
      </c>
      <c r="H42" s="6">
        <v>1327.2031869819523</v>
      </c>
      <c r="I42" s="6">
        <v>727.53386631231558</v>
      </c>
      <c r="J42" s="6">
        <v>0</v>
      </c>
    </row>
    <row r="43" spans="1:10" ht="31.5">
      <c r="A43" s="16" t="s">
        <v>42</v>
      </c>
      <c r="B43" s="6">
        <v>19100.681992787497</v>
      </c>
      <c r="C43" s="6">
        <v>4337.5322452250566</v>
      </c>
      <c r="D43" s="6">
        <v>30189.107001469212</v>
      </c>
      <c r="E43" s="6">
        <v>0</v>
      </c>
      <c r="F43" s="6">
        <v>36.435154267396818</v>
      </c>
      <c r="G43" s="6">
        <v>1098.2596500601041</v>
      </c>
      <c r="H43" s="6">
        <v>411.19674101776411</v>
      </c>
      <c r="I43" s="6">
        <v>272.39962334713505</v>
      </c>
      <c r="J43" s="6">
        <v>0</v>
      </c>
    </row>
    <row r="44" spans="1:10" ht="15.75">
      <c r="A44" s="12" t="s">
        <v>41</v>
      </c>
      <c r="B44" s="6">
        <v>19487.79207980747</v>
      </c>
      <c r="C44" s="6">
        <v>7509.2948528840925</v>
      </c>
      <c r="D44" s="6">
        <v>29741.471628289728</v>
      </c>
      <c r="E44" s="6">
        <v>2410.1305833398028</v>
      </c>
      <c r="F44" s="6">
        <v>295.70778324664235</v>
      </c>
      <c r="G44" s="6">
        <v>1755.4363757472245</v>
      </c>
      <c r="H44" s="6">
        <v>636.9045071034858</v>
      </c>
      <c r="I44" s="6">
        <v>365.91716823228006</v>
      </c>
      <c r="J44" s="6">
        <v>41.536992469528762</v>
      </c>
    </row>
    <row r="45" spans="1:10" ht="15.75">
      <c r="A45" s="22" t="s">
        <v>43</v>
      </c>
      <c r="B45" s="6">
        <v>71307.753273471899</v>
      </c>
      <c r="C45" s="6">
        <v>11521.710319444712</v>
      </c>
      <c r="D45" s="6">
        <v>80312.363223711276</v>
      </c>
      <c r="E45" s="6">
        <v>0</v>
      </c>
      <c r="F45" s="6">
        <v>1265.474769789844</v>
      </c>
      <c r="G45" s="6">
        <v>8730.349360726028</v>
      </c>
      <c r="H45" s="6">
        <v>3134.3299601607414</v>
      </c>
      <c r="I45" s="6">
        <v>1718.1480070372436</v>
      </c>
      <c r="J45" s="6">
        <v>0</v>
      </c>
    </row>
    <row r="46" spans="1:10" s="9" customFormat="1" ht="15.75">
      <c r="A46" s="23" t="s">
        <v>44</v>
      </c>
      <c r="B46" s="8">
        <f>SUM(B42:B45)</f>
        <v>140090.84454879857</v>
      </c>
      <c r="C46" s="8">
        <f t="shared" ref="C46:J46" si="4">SUM(C42:C45)</f>
        <v>28247.300925194559</v>
      </c>
      <c r="D46" s="8">
        <f t="shared" si="4"/>
        <v>174250.4791659927</v>
      </c>
      <c r="E46" s="8">
        <f t="shared" si="4"/>
        <v>2410.1305833398028</v>
      </c>
      <c r="F46" s="8">
        <f t="shared" si="4"/>
        <v>2133.4716703366353</v>
      </c>
      <c r="G46" s="8">
        <f t="shared" si="4"/>
        <v>15280.832353236692</v>
      </c>
      <c r="H46" s="8">
        <f t="shared" si="4"/>
        <v>5509.6343952639436</v>
      </c>
      <c r="I46" s="8">
        <f t="shared" si="4"/>
        <v>3083.998664928974</v>
      </c>
      <c r="J46" s="8">
        <f t="shared" si="4"/>
        <v>41.536992469528762</v>
      </c>
    </row>
    <row r="47" spans="1:10" ht="31.5">
      <c r="A47" s="16" t="s">
        <v>52</v>
      </c>
      <c r="B47" s="6">
        <v>73109.327324122496</v>
      </c>
      <c r="C47" s="6">
        <v>13895.241783083666</v>
      </c>
      <c r="D47" s="6">
        <v>45398.97476240775</v>
      </c>
      <c r="E47" s="6">
        <v>13032.723489423985</v>
      </c>
      <c r="F47" s="6">
        <v>82.665426311752213</v>
      </c>
      <c r="G47" s="6">
        <v>6512.1457219288122</v>
      </c>
      <c r="H47" s="6">
        <v>2342.5143731186686</v>
      </c>
      <c r="I47" s="6">
        <v>1296.1005550843349</v>
      </c>
      <c r="J47" s="6">
        <v>153.9443012952203</v>
      </c>
    </row>
    <row r="48" spans="1:10" ht="15.75">
      <c r="A48" s="5" t="s">
        <v>56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</row>
    <row r="49" spans="1:10" ht="31.5">
      <c r="A49" s="25" t="s">
        <v>59</v>
      </c>
      <c r="B49" s="6">
        <v>78958.993548910061</v>
      </c>
      <c r="C49" s="6">
        <v>13770.489511853904</v>
      </c>
      <c r="D49" s="6">
        <v>106829.96933696383</v>
      </c>
      <c r="E49" s="6">
        <v>0</v>
      </c>
      <c r="F49" s="6">
        <v>1554.8980611238908</v>
      </c>
      <c r="G49" s="6">
        <v>9493.1629768242492</v>
      </c>
      <c r="H49" s="6">
        <v>3424.6004600722972</v>
      </c>
      <c r="I49" s="6">
        <v>1921.6773376523793</v>
      </c>
      <c r="J49" s="6">
        <v>0</v>
      </c>
    </row>
    <row r="50" spans="1:10" ht="31.5">
      <c r="A50" s="24" t="s">
        <v>55</v>
      </c>
      <c r="B50" s="6">
        <v>3338.6502638344077</v>
      </c>
      <c r="C50" s="6">
        <v>3120.2459641372552</v>
      </c>
      <c r="D50" s="6">
        <v>358.82444798092428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</row>
    <row r="51" spans="1:10" ht="15.75">
      <c r="A51" s="5" t="s">
        <v>58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</row>
    <row r="52" spans="1:10" ht="15.75">
      <c r="A52" s="16" t="s">
        <v>54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</row>
    <row r="53" spans="1:10" ht="15.75">
      <c r="A53" s="26" t="s">
        <v>60</v>
      </c>
      <c r="B53" s="6">
        <v>703.85272349470972</v>
      </c>
      <c r="C53" s="6">
        <v>434.48799541426825</v>
      </c>
      <c r="D53" s="6">
        <v>1123.9855114762713</v>
      </c>
      <c r="E53" s="6">
        <v>99.834745754615582</v>
      </c>
      <c r="F53" s="6">
        <v>14.399544531753802</v>
      </c>
      <c r="G53" s="6">
        <v>67.749050610236679</v>
      </c>
      <c r="H53" s="6">
        <v>24.461284721392914</v>
      </c>
      <c r="I53" s="6">
        <v>13.795840120375457</v>
      </c>
      <c r="J53" s="6">
        <v>2.1465045737896769</v>
      </c>
    </row>
    <row r="54" spans="1:10" ht="31.5">
      <c r="A54" s="5" t="s">
        <v>46</v>
      </c>
      <c r="B54" s="6">
        <v>37126.551390950051</v>
      </c>
      <c r="C54" s="6">
        <v>6474.8889313421805</v>
      </c>
      <c r="D54" s="6">
        <v>50231.494740487171</v>
      </c>
      <c r="E54" s="6">
        <v>0</v>
      </c>
      <c r="F54" s="6">
        <v>731.11368052377759</v>
      </c>
      <c r="G54" s="6">
        <v>4463.6891888662039</v>
      </c>
      <c r="H54" s="6">
        <v>1610.2484846351506</v>
      </c>
      <c r="I54" s="6">
        <v>903.57366033651317</v>
      </c>
      <c r="J54" s="6">
        <v>0</v>
      </c>
    </row>
    <row r="55" spans="1:10" ht="15.75">
      <c r="A55" s="12" t="s">
        <v>47</v>
      </c>
      <c r="B55" s="6">
        <v>24485.440782007936</v>
      </c>
      <c r="C55" s="6">
        <v>5429.4924199323823</v>
      </c>
      <c r="D55" s="6">
        <v>24142.711652271057</v>
      </c>
      <c r="E55" s="6">
        <v>2918.8961057180654</v>
      </c>
      <c r="F55" s="6">
        <v>1450.5202826988091</v>
      </c>
      <c r="G55" s="6">
        <v>1573.4562373070703</v>
      </c>
      <c r="H55" s="6">
        <v>570.38801152432757</v>
      </c>
      <c r="I55" s="6">
        <v>327.60376104659707</v>
      </c>
      <c r="J55" s="6">
        <v>73.832476025282972</v>
      </c>
    </row>
    <row r="56" spans="1:10" ht="15.75">
      <c r="A56" s="12" t="s">
        <v>49</v>
      </c>
      <c r="B56" s="6">
        <v>10250.124765381544</v>
      </c>
      <c r="C56" s="6">
        <v>2385.866737967172</v>
      </c>
      <c r="D56" s="6">
        <v>11625.610963112051</v>
      </c>
      <c r="E56" s="6">
        <v>1859.5031058056006</v>
      </c>
      <c r="F56" s="6">
        <v>97.153131415483912</v>
      </c>
      <c r="G56" s="6">
        <v>789.90317479265707</v>
      </c>
      <c r="H56" s="6">
        <v>281.94742686608595</v>
      </c>
      <c r="I56" s="6">
        <v>149.81931540410176</v>
      </c>
      <c r="J56" s="6">
        <v>21.679578859700868</v>
      </c>
    </row>
    <row r="57" spans="1:10" ht="15.75">
      <c r="A57" s="5" t="s">
        <v>53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</row>
    <row r="58" spans="1:10" ht="15.75">
      <c r="A58" s="12" t="s">
        <v>50</v>
      </c>
      <c r="B58" s="6">
        <v>40951.053738853188</v>
      </c>
      <c r="C58" s="6">
        <v>11084.50158269896</v>
      </c>
      <c r="D58" s="6">
        <v>73744.434060059313</v>
      </c>
      <c r="E58" s="6">
        <v>5664.2026789915963</v>
      </c>
      <c r="F58" s="6">
        <v>142.18138324270885</v>
      </c>
      <c r="G58" s="6">
        <v>3131.4960047454274</v>
      </c>
      <c r="H58" s="6">
        <v>1139.7740925852695</v>
      </c>
      <c r="I58" s="6">
        <v>667.56868072170039</v>
      </c>
      <c r="J58" s="6">
        <v>132.94069174493325</v>
      </c>
    </row>
    <row r="59" spans="1:10" ht="15.75">
      <c r="A59" s="12" t="s">
        <v>48</v>
      </c>
      <c r="B59" s="6">
        <v>275.12636608219691</v>
      </c>
      <c r="C59" s="6">
        <v>169.8352676500603</v>
      </c>
      <c r="D59" s="6">
        <v>439.35028527692737</v>
      </c>
      <c r="E59" s="6">
        <v>39.024001530754248</v>
      </c>
      <c r="F59" s="6">
        <v>5.6285984321365623</v>
      </c>
      <c r="G59" s="6">
        <v>26.482164393728546</v>
      </c>
      <c r="H59" s="6">
        <v>9.5615931440764452</v>
      </c>
      <c r="I59" s="6">
        <v>5.3926187494201692</v>
      </c>
      <c r="J59" s="6">
        <v>0.83903887188050841</v>
      </c>
    </row>
    <row r="60" spans="1:10" ht="15.75">
      <c r="A60" s="5" t="s">
        <v>45</v>
      </c>
      <c r="B60" s="6">
        <v>90745.955466637897</v>
      </c>
      <c r="C60" s="6">
        <v>18831.137062408976</v>
      </c>
      <c r="D60" s="6">
        <v>308541.60435508925</v>
      </c>
      <c r="E60" s="6">
        <v>79965.5350921301</v>
      </c>
      <c r="F60" s="6">
        <v>0</v>
      </c>
      <c r="G60" s="6">
        <v>0</v>
      </c>
      <c r="H60" s="6">
        <v>0</v>
      </c>
      <c r="I60" s="6">
        <v>0</v>
      </c>
      <c r="J60" s="6">
        <v>726.69840773504495</v>
      </c>
    </row>
    <row r="61" spans="1:10" ht="15.75">
      <c r="A61" s="5" t="s">
        <v>57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</row>
    <row r="62" spans="1:10" ht="15.75">
      <c r="A62" s="12" t="s">
        <v>51</v>
      </c>
      <c r="B62" s="6">
        <v>7851.6527322347556</v>
      </c>
      <c r="C62" s="6">
        <v>2339.2574143577481</v>
      </c>
      <c r="D62" s="6">
        <v>8271.3578728491957</v>
      </c>
      <c r="E62" s="6">
        <v>1090.063939283672</v>
      </c>
      <c r="F62" s="6">
        <v>156.92850860321255</v>
      </c>
      <c r="G62" s="6">
        <v>705.07667515724904</v>
      </c>
      <c r="H62" s="6">
        <v>251.52537921713363</v>
      </c>
      <c r="I62" s="6">
        <v>133.46188490928941</v>
      </c>
      <c r="J62" s="6">
        <v>13.749545147372251</v>
      </c>
    </row>
    <row r="63" spans="1:10" ht="15.75">
      <c r="A63" s="27" t="s">
        <v>61</v>
      </c>
      <c r="B63" s="6">
        <v>45909.939893978386</v>
      </c>
      <c r="C63" s="6">
        <v>10180.238522902728</v>
      </c>
      <c r="D63" s="6">
        <v>45267.333498511944</v>
      </c>
      <c r="E63" s="6">
        <v>5472.8997389290435</v>
      </c>
      <c r="F63" s="6">
        <v>2719.7105792029361</v>
      </c>
      <c r="G63" s="6">
        <v>2950.2135384994072</v>
      </c>
      <c r="H63" s="6">
        <v>1069.4723430598133</v>
      </c>
      <c r="I63" s="6">
        <v>614.25235903689952</v>
      </c>
      <c r="J63" s="6">
        <v>138.43464508044485</v>
      </c>
    </row>
    <row r="64" spans="1:10" ht="31.5">
      <c r="A64" s="28" t="s">
        <v>62</v>
      </c>
      <c r="B64" s="6">
        <v>14870.060652173914</v>
      </c>
      <c r="C64" s="6">
        <v>4024.9878485507243</v>
      </c>
      <c r="D64" s="6">
        <v>26777.922659782613</v>
      </c>
      <c r="E64" s="6">
        <v>2056.7761978260869</v>
      </c>
      <c r="F64" s="6">
        <v>51.630935144927534</v>
      </c>
      <c r="G64" s="6">
        <v>1137.100470531401</v>
      </c>
      <c r="H64" s="6">
        <v>413.87213176328498</v>
      </c>
      <c r="I64" s="6">
        <v>242.40336123188405</v>
      </c>
      <c r="J64" s="6">
        <v>48.268898067632847</v>
      </c>
    </row>
    <row r="65" spans="1:10" s="9" customFormat="1" ht="15.75">
      <c r="A65" s="7" t="s">
        <v>63</v>
      </c>
      <c r="B65" s="8">
        <f>SUM(B47:B64)</f>
        <v>428576.72964866145</v>
      </c>
      <c r="C65" s="8">
        <f t="shared" ref="C65:J65" si="5">SUM(C47:C64)</f>
        <v>92140.671042300033</v>
      </c>
      <c r="D65" s="8">
        <f t="shared" si="5"/>
        <v>702753.57414626819</v>
      </c>
      <c r="E65" s="8">
        <f t="shared" si="5"/>
        <v>112199.45909539351</v>
      </c>
      <c r="F65" s="8">
        <f t="shared" si="5"/>
        <v>7006.8301312313888</v>
      </c>
      <c r="G65" s="8">
        <f t="shared" si="5"/>
        <v>30850.475203656439</v>
      </c>
      <c r="H65" s="8">
        <f t="shared" si="5"/>
        <v>11138.365580707499</v>
      </c>
      <c r="I65" s="8">
        <f t="shared" si="5"/>
        <v>6275.6493742934963</v>
      </c>
      <c r="J65" s="8">
        <f t="shared" si="5"/>
        <v>1312.5340874013023</v>
      </c>
    </row>
    <row r="66" spans="1:10" ht="15.75">
      <c r="A66" s="24" t="s">
        <v>72</v>
      </c>
      <c r="B66" s="6">
        <v>0</v>
      </c>
      <c r="C66" s="6">
        <v>0</v>
      </c>
      <c r="D66" s="6">
        <v>189.8121277762593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</row>
    <row r="67" spans="1:10" ht="15.75">
      <c r="A67" s="54" t="s">
        <v>126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</row>
    <row r="68" spans="1:10" ht="15.75">
      <c r="A68" s="16" t="s">
        <v>67</v>
      </c>
      <c r="B68" s="6">
        <v>22043.168656040449</v>
      </c>
      <c r="C68" s="6">
        <v>597.28028317027577</v>
      </c>
      <c r="D68" s="6">
        <v>22087.95834406947</v>
      </c>
      <c r="E68" s="6">
        <v>695.10827745410563</v>
      </c>
      <c r="F68" s="6">
        <v>456.71394261844563</v>
      </c>
      <c r="G68" s="6">
        <v>736.81477410135199</v>
      </c>
      <c r="H68" s="6">
        <v>261.05177531054193</v>
      </c>
      <c r="I68" s="6">
        <v>133.87476486753874</v>
      </c>
      <c r="J68" s="6">
        <v>0</v>
      </c>
    </row>
    <row r="69" spans="1:10" ht="15.75">
      <c r="A69" s="55" t="s">
        <v>69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</row>
    <row r="70" spans="1:10" ht="15.75">
      <c r="A70" s="54" t="s">
        <v>127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</row>
    <row r="71" spans="1:10" ht="15.75">
      <c r="A71" s="53" t="s">
        <v>128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</row>
    <row r="72" spans="1:10" ht="31.5">
      <c r="A72" s="5" t="s">
        <v>68</v>
      </c>
      <c r="B72" s="6">
        <v>0</v>
      </c>
      <c r="C72" s="6">
        <v>3042.2337305663627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</row>
    <row r="73" spans="1:10" ht="15.75">
      <c r="A73" s="16" t="s">
        <v>66</v>
      </c>
      <c r="B73" s="6">
        <v>30017.489321758752</v>
      </c>
      <c r="C73" s="6">
        <v>1560.1159615292495</v>
      </c>
      <c r="D73" s="6">
        <v>780.05915085452114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</row>
    <row r="74" spans="1:10" ht="15.75">
      <c r="A74" s="53" t="s">
        <v>129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</row>
    <row r="75" spans="1:10" ht="15.75">
      <c r="A75" s="16" t="s">
        <v>65</v>
      </c>
      <c r="B75" s="6">
        <v>4448.8052226258442</v>
      </c>
      <c r="C75" s="6">
        <v>38.029924234561499</v>
      </c>
      <c r="D75" s="6">
        <v>2211.8048780487807</v>
      </c>
      <c r="E75" s="6">
        <v>0</v>
      </c>
      <c r="F75" s="6">
        <v>7.603703165542294</v>
      </c>
      <c r="G75" s="6">
        <v>149.2618910223145</v>
      </c>
      <c r="H75" s="6">
        <v>60.846737934613387</v>
      </c>
      <c r="I75" s="6">
        <v>53.237330565646083</v>
      </c>
      <c r="J75" s="6">
        <v>0</v>
      </c>
    </row>
    <row r="76" spans="1:10" ht="15.75">
      <c r="A76" s="53" t="s">
        <v>130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</row>
    <row r="77" spans="1:10" ht="15.75">
      <c r="A77" s="10" t="s">
        <v>71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</row>
    <row r="78" spans="1:10" ht="15.75">
      <c r="A78" s="16" t="s">
        <v>64</v>
      </c>
      <c r="B78" s="6">
        <v>2843.6732085561498</v>
      </c>
      <c r="C78" s="6">
        <v>0</v>
      </c>
      <c r="D78" s="6">
        <v>3787.2486096256689</v>
      </c>
      <c r="E78" s="6">
        <v>0</v>
      </c>
      <c r="F78" s="6">
        <v>0</v>
      </c>
      <c r="G78" s="6">
        <v>290.32411764705887</v>
      </c>
      <c r="H78" s="6">
        <v>116.62090909090909</v>
      </c>
      <c r="I78" s="6">
        <v>97.048716577540119</v>
      </c>
      <c r="J78" s="6">
        <v>0</v>
      </c>
    </row>
    <row r="79" spans="1:10" ht="15.75">
      <c r="A79" s="30" t="s">
        <v>70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</row>
    <row r="80" spans="1:10" s="9" customFormat="1" ht="15.75">
      <c r="A80" s="31" t="s">
        <v>73</v>
      </c>
      <c r="B80" s="8">
        <f>SUM(B66:B79)</f>
        <v>59353.136408981198</v>
      </c>
      <c r="C80" s="8">
        <f t="shared" ref="C80:J80" si="6">SUM(C66:C79)</f>
        <v>5237.6598995004497</v>
      </c>
      <c r="D80" s="8">
        <f t="shared" si="6"/>
        <v>29056.8831103747</v>
      </c>
      <c r="E80" s="8">
        <f t="shared" si="6"/>
        <v>695.10827745410563</v>
      </c>
      <c r="F80" s="8">
        <f t="shared" si="6"/>
        <v>464.31764578398793</v>
      </c>
      <c r="G80" s="8">
        <f t="shared" si="6"/>
        <v>1176.4007827707255</v>
      </c>
      <c r="H80" s="8">
        <f t="shared" si="6"/>
        <v>438.51942233606439</v>
      </c>
      <c r="I80" s="8">
        <f t="shared" si="6"/>
        <v>284.16081201072495</v>
      </c>
      <c r="J80" s="8">
        <f t="shared" si="6"/>
        <v>0</v>
      </c>
    </row>
    <row r="81" spans="1:10" ht="15.75">
      <c r="A81" s="12" t="s">
        <v>76</v>
      </c>
      <c r="B81" s="6">
        <v>1843.9028666963889</v>
      </c>
      <c r="C81" s="6">
        <v>1015.7411368702632</v>
      </c>
      <c r="D81" s="6">
        <v>5254.844953187695</v>
      </c>
      <c r="E81" s="6">
        <v>297.94935354436024</v>
      </c>
      <c r="F81" s="6">
        <v>7.1099331252786451</v>
      </c>
      <c r="G81" s="6">
        <v>212.62722692822112</v>
      </c>
      <c r="H81" s="6">
        <v>76.858943379402575</v>
      </c>
      <c r="I81" s="6">
        <v>43.67697726259474</v>
      </c>
      <c r="J81" s="6">
        <v>10.157186803388321</v>
      </c>
    </row>
    <row r="82" spans="1:10" ht="15.75">
      <c r="A82" s="12" t="s">
        <v>74</v>
      </c>
      <c r="B82" s="6">
        <v>406.68612419645154</v>
      </c>
      <c r="C82" s="6">
        <v>98.093897017228073</v>
      </c>
      <c r="D82" s="6">
        <v>1204.1483724607867</v>
      </c>
      <c r="E82" s="6">
        <v>37.780995242993058</v>
      </c>
      <c r="F82" s="6">
        <v>2.4358650038570326</v>
      </c>
      <c r="G82" s="6">
        <v>27.50504294163024</v>
      </c>
      <c r="H82" s="6">
        <v>9.9717951915659544</v>
      </c>
      <c r="I82" s="6">
        <v>5.7342743635896118</v>
      </c>
      <c r="J82" s="6">
        <v>0.65979364875289281</v>
      </c>
    </row>
    <row r="83" spans="1:10" ht="15.75">
      <c r="A83" s="12" t="s">
        <v>79</v>
      </c>
      <c r="B83" s="6">
        <v>180.43463239843265</v>
      </c>
      <c r="C83" s="6">
        <v>83.261162095277385</v>
      </c>
      <c r="D83" s="6">
        <v>565.3984676221902</v>
      </c>
      <c r="E83" s="6">
        <v>23.430058259434936</v>
      </c>
      <c r="F83" s="6">
        <v>1.7123118168694575</v>
      </c>
      <c r="G83" s="6">
        <v>19.234894308104764</v>
      </c>
      <c r="H83" s="6">
        <v>6.9918648174881417</v>
      </c>
      <c r="I83" s="6">
        <v>4.0525464013198595</v>
      </c>
      <c r="J83" s="6">
        <v>1.3347921220870282</v>
      </c>
    </row>
    <row r="84" spans="1:10" ht="15.75">
      <c r="A84" s="12" t="s">
        <v>81</v>
      </c>
      <c r="B84" s="6">
        <v>4695.1151919475651</v>
      </c>
      <c r="C84" s="6">
        <v>1225.1475655430711</v>
      </c>
      <c r="D84" s="6">
        <v>5383.5642158239698</v>
      </c>
      <c r="E84" s="6">
        <v>456.26224250936332</v>
      </c>
      <c r="F84" s="6">
        <v>82.127645131086126</v>
      </c>
      <c r="G84" s="6">
        <v>308.23036048689136</v>
      </c>
      <c r="H84" s="6">
        <v>110.85355805243445</v>
      </c>
      <c r="I84" s="6">
        <v>61.512476591760297</v>
      </c>
      <c r="J84" s="6">
        <v>19.264817415730338</v>
      </c>
    </row>
    <row r="85" spans="1:10" s="9" customFormat="1" ht="15.75">
      <c r="A85" s="35" t="s">
        <v>86</v>
      </c>
      <c r="B85" s="6">
        <v>7655.6223633780128</v>
      </c>
      <c r="C85" s="6">
        <v>2446.7041642686122</v>
      </c>
      <c r="D85" s="6">
        <v>20432.624791425184</v>
      </c>
      <c r="E85" s="6">
        <v>739.1664479849627</v>
      </c>
      <c r="F85" s="6">
        <v>271.06659905122063</v>
      </c>
      <c r="G85" s="6">
        <v>662.542734923583</v>
      </c>
      <c r="H85" s="6">
        <v>240.81020253306181</v>
      </c>
      <c r="I85" s="6">
        <v>139.71701320235405</v>
      </c>
      <c r="J85" s="6">
        <v>22.537545816643917</v>
      </c>
    </row>
    <row r="86" spans="1:10" s="9" customFormat="1" ht="15.75">
      <c r="A86" s="33" t="s">
        <v>84</v>
      </c>
      <c r="B86" s="6">
        <v>11158.243406064334</v>
      </c>
      <c r="C86" s="6">
        <v>3765.4015978388356</v>
      </c>
      <c r="D86" s="6">
        <v>26223.188415505007</v>
      </c>
      <c r="E86" s="6">
        <v>1423.9411928320098</v>
      </c>
      <c r="F86" s="6">
        <v>26.594966255840337</v>
      </c>
      <c r="G86" s="6">
        <v>905.89103808956145</v>
      </c>
      <c r="H86" s="6">
        <v>325.78833663404413</v>
      </c>
      <c r="I86" s="6">
        <v>179.51602222692227</v>
      </c>
      <c r="J86" s="6">
        <v>32.684896921686629</v>
      </c>
    </row>
    <row r="87" spans="1:10" s="9" customFormat="1" ht="15.75">
      <c r="A87" s="37" t="s">
        <v>90</v>
      </c>
      <c r="B87" s="6">
        <v>423.14911630873911</v>
      </c>
      <c r="C87" s="6">
        <v>173.30267382521797</v>
      </c>
      <c r="D87" s="6">
        <v>1151.6274344035724</v>
      </c>
      <c r="E87" s="6">
        <v>51.696395066978525</v>
      </c>
      <c r="F87" s="6">
        <v>1.5595898362747183</v>
      </c>
      <c r="G87" s="6">
        <v>42.89451350201999</v>
      </c>
      <c r="H87" s="6">
        <v>15.430585796300234</v>
      </c>
      <c r="I87" s="6">
        <v>8.5786389538592385</v>
      </c>
      <c r="J87" s="6">
        <v>3.5095245587922608</v>
      </c>
    </row>
    <row r="88" spans="1:10" ht="15.75">
      <c r="A88" s="12" t="s">
        <v>77</v>
      </c>
      <c r="B88" s="6">
        <v>4986.7855799086756</v>
      </c>
      <c r="C88" s="6">
        <v>1218.5536735159817</v>
      </c>
      <c r="D88" s="6">
        <v>5576.2273219178087</v>
      </c>
      <c r="E88" s="6">
        <v>329.33961643835613</v>
      </c>
      <c r="F88" s="6">
        <v>125.34849543378995</v>
      </c>
      <c r="G88" s="6">
        <v>311.19221278538811</v>
      </c>
      <c r="H88" s="6">
        <v>112.91588614916286</v>
      </c>
      <c r="I88" s="6">
        <v>65.531644901065448</v>
      </c>
      <c r="J88" s="6">
        <v>32.595745053272445</v>
      </c>
    </row>
    <row r="89" spans="1:10" ht="15.75">
      <c r="A89" s="12" t="s">
        <v>82</v>
      </c>
      <c r="B89" s="6">
        <v>886.82925587248315</v>
      </c>
      <c r="C89" s="6">
        <v>442.40078453579417</v>
      </c>
      <c r="D89" s="6">
        <v>2756.0133173937361</v>
      </c>
      <c r="E89" s="6">
        <v>202.91125181767336</v>
      </c>
      <c r="F89" s="6">
        <v>5.2863674496644295</v>
      </c>
      <c r="G89" s="6">
        <v>103.16426174496644</v>
      </c>
      <c r="H89" s="6">
        <v>36.897598853467564</v>
      </c>
      <c r="I89" s="6">
        <v>19.810706515659955</v>
      </c>
      <c r="J89" s="6">
        <v>2.6700605425055928</v>
      </c>
    </row>
    <row r="90" spans="1:10" ht="15.75">
      <c r="A90" s="12" t="s">
        <v>75</v>
      </c>
      <c r="B90" s="6">
        <v>159.5034109412415</v>
      </c>
      <c r="C90" s="6">
        <v>65.32531386995764</v>
      </c>
      <c r="D90" s="6">
        <v>434.09871578559586</v>
      </c>
      <c r="E90" s="6">
        <v>19.486626266347393</v>
      </c>
      <c r="F90" s="6">
        <v>0.58785798489592933</v>
      </c>
      <c r="G90" s="6">
        <v>16.168792595321424</v>
      </c>
      <c r="H90" s="6">
        <v>5.8164485172223248</v>
      </c>
      <c r="I90" s="6">
        <v>3.2336557377049182</v>
      </c>
      <c r="J90" s="6">
        <v>1.3228988764044944</v>
      </c>
    </row>
    <row r="91" spans="1:10" ht="15.75">
      <c r="A91" s="12" t="s">
        <v>78</v>
      </c>
      <c r="B91" s="6">
        <v>5494.6244278957774</v>
      </c>
      <c r="C91" s="6">
        <v>1854.1867937053917</v>
      </c>
      <c r="D91" s="6">
        <v>12913.014070341389</v>
      </c>
      <c r="E91" s="6">
        <v>701.18725393413013</v>
      </c>
      <c r="F91" s="6">
        <v>13.096087367787428</v>
      </c>
      <c r="G91" s="6">
        <v>446.08547596525926</v>
      </c>
      <c r="H91" s="6">
        <v>160.42707025539599</v>
      </c>
      <c r="I91" s="6">
        <v>88.398589732565142</v>
      </c>
      <c r="J91" s="6">
        <v>16.095455155215411</v>
      </c>
    </row>
    <row r="92" spans="1:10" ht="15.75">
      <c r="A92" s="12" t="s">
        <v>80</v>
      </c>
      <c r="B92" s="6">
        <v>4036.0020467185759</v>
      </c>
      <c r="C92" s="6">
        <v>1289.8891212458286</v>
      </c>
      <c r="D92" s="6">
        <v>10771.975261401556</v>
      </c>
      <c r="E92" s="6">
        <v>389.68436040044492</v>
      </c>
      <c r="F92" s="6">
        <v>142.90553948832036</v>
      </c>
      <c r="G92" s="6">
        <v>349.28952169076751</v>
      </c>
      <c r="H92" s="6">
        <v>126.95394883203558</v>
      </c>
      <c r="I92" s="6">
        <v>73.658642936596209</v>
      </c>
      <c r="J92" s="6">
        <v>11.882447163515016</v>
      </c>
    </row>
    <row r="93" spans="1:10" s="9" customFormat="1" ht="15.75">
      <c r="A93" s="34" t="s">
        <v>85</v>
      </c>
      <c r="B93" s="6">
        <v>282.73467028111492</v>
      </c>
      <c r="C93" s="6">
        <v>130.46723112565383</v>
      </c>
      <c r="D93" s="6">
        <v>886.01409993073628</v>
      </c>
      <c r="E93" s="6">
        <v>36.714095631612885</v>
      </c>
      <c r="F93" s="6">
        <v>2.6831307172370966</v>
      </c>
      <c r="G93" s="6">
        <v>30.140425374381998</v>
      </c>
      <c r="H93" s="6">
        <v>10.956040746136759</v>
      </c>
      <c r="I93" s="6">
        <v>6.3501523800425126</v>
      </c>
      <c r="J93" s="6">
        <v>2.1465045737896769</v>
      </c>
    </row>
    <row r="94" spans="1:10" s="9" customFormat="1" ht="15.75">
      <c r="A94" s="37" t="s">
        <v>91</v>
      </c>
      <c r="B94" s="6">
        <v>892.86927875823937</v>
      </c>
      <c r="C94" s="6">
        <v>215.36290048904957</v>
      </c>
      <c r="D94" s="6">
        <v>2643.6786568147991</v>
      </c>
      <c r="E94" s="6">
        <v>82.947252179459923</v>
      </c>
      <c r="F94" s="6">
        <v>5.3478379757601529</v>
      </c>
      <c r="G94" s="6">
        <v>60.38665532638742</v>
      </c>
      <c r="H94" s="6">
        <v>21.892752923665746</v>
      </c>
      <c r="I94" s="6">
        <v>12.589564533276631</v>
      </c>
      <c r="J94" s="6">
        <v>1.4486278970869657</v>
      </c>
    </row>
    <row r="95" spans="1:10" s="9" customFormat="1" ht="15.75">
      <c r="A95" s="35" t="s">
        <v>88</v>
      </c>
      <c r="B95" s="6">
        <v>3506.5099553133878</v>
      </c>
      <c r="C95" s="6">
        <v>1931.6120784309337</v>
      </c>
      <c r="D95" s="6">
        <v>9993.0275622860208</v>
      </c>
      <c r="E95" s="6">
        <v>566.60366005057176</v>
      </c>
      <c r="F95" s="6">
        <v>13.52154181118396</v>
      </c>
      <c r="G95" s="6">
        <v>404.3481153527714</v>
      </c>
      <c r="H95" s="6">
        <v>146.16138121237887</v>
      </c>
      <c r="I95" s="6">
        <v>83.05920996218309</v>
      </c>
      <c r="J95" s="6">
        <v>19.316347490433888</v>
      </c>
    </row>
    <row r="96" spans="1:10" s="9" customFormat="1" ht="15.75">
      <c r="A96" s="36" t="s">
        <v>89</v>
      </c>
      <c r="B96" s="6">
        <v>8809.770927781281</v>
      </c>
      <c r="C96" s="6">
        <v>2298.8303976517395</v>
      </c>
      <c r="D96" s="6">
        <v>10101.54522204163</v>
      </c>
      <c r="E96" s="6">
        <v>856.11720797147154</v>
      </c>
      <c r="F96" s="6">
        <v>154.1006471544321</v>
      </c>
      <c r="G96" s="6">
        <v>578.35487091844175</v>
      </c>
      <c r="H96" s="6">
        <v>208.00215156955025</v>
      </c>
      <c r="I96" s="6">
        <v>115.41960023773714</v>
      </c>
      <c r="J96" s="6">
        <v>36.146751176556208</v>
      </c>
    </row>
    <row r="97" spans="1:10" s="9" customFormat="1" ht="15.75">
      <c r="A97" s="32" t="s">
        <v>83</v>
      </c>
      <c r="B97" s="6">
        <v>8143.7360398103374</v>
      </c>
      <c r="C97" s="6">
        <v>4062.5597866140865</v>
      </c>
      <c r="D97" s="6">
        <v>25308.40963622991</v>
      </c>
      <c r="E97" s="6">
        <v>1863.32995777976</v>
      </c>
      <c r="F97" s="6">
        <v>48.544594150509361</v>
      </c>
      <c r="G97" s="6">
        <v>947.35511008872822</v>
      </c>
      <c r="H97" s="6">
        <v>338.82935868425579</v>
      </c>
      <c r="I97" s="6">
        <v>181.92174220302644</v>
      </c>
      <c r="J97" s="6">
        <v>24.519573290768822</v>
      </c>
    </row>
    <row r="98" spans="1:10" s="9" customFormat="1" ht="15.75">
      <c r="A98" s="35" t="s">
        <v>87</v>
      </c>
      <c r="B98" s="6">
        <v>9554.397538186131</v>
      </c>
      <c r="C98" s="6">
        <v>2334.6778256617963</v>
      </c>
      <c r="D98" s="6">
        <v>10683.745925775918</v>
      </c>
      <c r="E98" s="6">
        <v>630.99608485309579</v>
      </c>
      <c r="F98" s="6">
        <v>240.16162588108932</v>
      </c>
      <c r="G98" s="6">
        <v>596.22725077759628</v>
      </c>
      <c r="H98" s="6">
        <v>216.34072626373381</v>
      </c>
      <c r="I98" s="6">
        <v>125.55478016961669</v>
      </c>
      <c r="J98" s="6">
        <v>62.453594598223276</v>
      </c>
    </row>
    <row r="99" spans="1:10" s="9" customFormat="1" ht="15.75">
      <c r="A99" s="31" t="s">
        <v>92</v>
      </c>
      <c r="B99" s="8">
        <f>SUM(B81:B98)</f>
        <v>73116.916832457151</v>
      </c>
      <c r="C99" s="8">
        <f t="shared" ref="C99:J99" si="7">SUM(C81:C98)</f>
        <v>24651.51810430472</v>
      </c>
      <c r="D99" s="8">
        <f t="shared" si="7"/>
        <v>152283.14644034748</v>
      </c>
      <c r="E99" s="8">
        <f t="shared" si="7"/>
        <v>8709.5440527630253</v>
      </c>
      <c r="F99" s="8">
        <f t="shared" si="7"/>
        <v>1144.1906356350969</v>
      </c>
      <c r="G99" s="8">
        <f t="shared" si="7"/>
        <v>6021.6385038000217</v>
      </c>
      <c r="H99" s="8">
        <f t="shared" si="7"/>
        <v>2171.8986504113027</v>
      </c>
      <c r="I99" s="8">
        <f t="shared" si="7"/>
        <v>1218.3162383118743</v>
      </c>
      <c r="J99" s="8">
        <f t="shared" si="7"/>
        <v>300.74656310485318</v>
      </c>
    </row>
    <row r="100" spans="1:10" ht="31.5">
      <c r="A100" s="5" t="s">
        <v>94</v>
      </c>
      <c r="B100" s="6">
        <v>0</v>
      </c>
      <c r="C100" s="6">
        <v>0</v>
      </c>
      <c r="D100" s="6">
        <v>4217.7081800435562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</row>
    <row r="101" spans="1:10" ht="47.25">
      <c r="A101" s="5" t="s">
        <v>95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</row>
    <row r="102" spans="1:10" ht="31.5">
      <c r="A102" s="16" t="s">
        <v>93</v>
      </c>
      <c r="B102" s="6">
        <v>397.12302626227324</v>
      </c>
      <c r="C102" s="6">
        <v>0</v>
      </c>
      <c r="D102" s="6">
        <v>13970.814656966566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</row>
    <row r="103" spans="1:10" s="9" customFormat="1" ht="15.75">
      <c r="A103" s="7" t="s">
        <v>96</v>
      </c>
      <c r="B103" s="8">
        <f>SUM(B100:B102)</f>
        <v>397.12302626227324</v>
      </c>
      <c r="C103" s="8">
        <f t="shared" ref="C103:J103" si="8">SUM(C100:C102)</f>
        <v>0</v>
      </c>
      <c r="D103" s="8">
        <f t="shared" si="8"/>
        <v>18188.522837010121</v>
      </c>
      <c r="E103" s="8">
        <f t="shared" si="8"/>
        <v>0</v>
      </c>
      <c r="F103" s="8">
        <f t="shared" si="8"/>
        <v>0</v>
      </c>
      <c r="G103" s="8">
        <f t="shared" si="8"/>
        <v>0</v>
      </c>
      <c r="H103" s="8">
        <f t="shared" si="8"/>
        <v>0</v>
      </c>
      <c r="I103" s="8">
        <f t="shared" si="8"/>
        <v>0</v>
      </c>
      <c r="J103" s="8">
        <f t="shared" si="8"/>
        <v>0</v>
      </c>
    </row>
    <row r="104" spans="1:10" s="9" customFormat="1" ht="15.75">
      <c r="A104" s="38" t="s">
        <v>140</v>
      </c>
      <c r="B104" s="8">
        <f t="shared" ref="B104:J104" si="9">B7+B13+B26+B41+B46+B65+B80+B99+B103</f>
        <v>1073345.2048319338</v>
      </c>
      <c r="C104" s="8">
        <f t="shared" si="9"/>
        <v>340908.20232403581</v>
      </c>
      <c r="D104" s="8">
        <f t="shared" si="9"/>
        <v>1685820.2562671946</v>
      </c>
      <c r="E104" s="8">
        <f t="shared" si="9"/>
        <v>152902.80544743041</v>
      </c>
      <c r="F104" s="8">
        <f t="shared" si="9"/>
        <v>16612.402464240164</v>
      </c>
      <c r="G104" s="8">
        <f t="shared" si="9"/>
        <v>79323.834106903232</v>
      </c>
      <c r="H104" s="8">
        <f t="shared" si="9"/>
        <v>28678.101945967617</v>
      </c>
      <c r="I104" s="8">
        <f t="shared" si="9"/>
        <v>16265.50580972418</v>
      </c>
      <c r="J104" s="8">
        <f t="shared" si="9"/>
        <v>2559.6132963613204</v>
      </c>
    </row>
    <row r="107" spans="1:10" ht="15.75">
      <c r="A107" s="41" t="s">
        <v>97</v>
      </c>
      <c r="B107" s="43">
        <f t="shared" ref="B107:J107" si="10">B93+B53+B30</f>
        <v>1306.2378525878335</v>
      </c>
      <c r="C107" s="43">
        <f t="shared" si="10"/>
        <v>711.47644677446306</v>
      </c>
      <c r="D107" s="43">
        <f t="shared" si="10"/>
        <v>2857.6893773436195</v>
      </c>
      <c r="E107" s="43">
        <f t="shared" si="10"/>
        <v>182.94471972103466</v>
      </c>
      <c r="F107" s="43">
        <f t="shared" si="10"/>
        <v>18.759631947264083</v>
      </c>
      <c r="G107" s="43">
        <f t="shared" si="10"/>
        <v>131.56276648594425</v>
      </c>
      <c r="H107" s="43">
        <f t="shared" si="10"/>
        <v>47.871600229286578</v>
      </c>
      <c r="I107" s="43">
        <f t="shared" si="10"/>
        <v>27.971866774940885</v>
      </c>
      <c r="J107" s="43">
        <f t="shared" si="10"/>
        <v>5.5004179703360467</v>
      </c>
    </row>
    <row r="108" spans="1:10" ht="15.75">
      <c r="A108" s="44" t="s">
        <v>98</v>
      </c>
      <c r="B108" s="43">
        <f t="shared" ref="B108:J108" si="11">B86+B45</f>
        <v>82465.996679536227</v>
      </c>
      <c r="C108" s="43">
        <f t="shared" si="11"/>
        <v>15287.111917283548</v>
      </c>
      <c r="D108" s="43">
        <f t="shared" si="11"/>
        <v>106535.55163921628</v>
      </c>
      <c r="E108" s="43">
        <f t="shared" si="11"/>
        <v>1423.9411928320098</v>
      </c>
      <c r="F108" s="43">
        <f t="shared" si="11"/>
        <v>1292.0697360456843</v>
      </c>
      <c r="G108" s="43">
        <f t="shared" si="11"/>
        <v>9636.2403988155893</v>
      </c>
      <c r="H108" s="43">
        <f t="shared" si="11"/>
        <v>3460.1182967947857</v>
      </c>
      <c r="I108" s="43">
        <f t="shared" si="11"/>
        <v>1897.6640292641659</v>
      </c>
      <c r="J108" s="43">
        <f t="shared" si="11"/>
        <v>32.684896921686629</v>
      </c>
    </row>
    <row r="109" spans="1:10" ht="15.75">
      <c r="A109" s="56" t="s">
        <v>99</v>
      </c>
      <c r="B109" s="43">
        <f t="shared" ref="B109:J109" si="12">B97+B49</f>
        <v>87102.729588720395</v>
      </c>
      <c r="C109" s="43">
        <f t="shared" si="12"/>
        <v>17833.049298467991</v>
      </c>
      <c r="D109" s="43">
        <f t="shared" si="12"/>
        <v>132138.37897319373</v>
      </c>
      <c r="E109" s="43">
        <f t="shared" si="12"/>
        <v>1863.32995777976</v>
      </c>
      <c r="F109" s="43">
        <f t="shared" si="12"/>
        <v>1603.4426552744001</v>
      </c>
      <c r="G109" s="43">
        <f t="shared" si="12"/>
        <v>10440.518086912978</v>
      </c>
      <c r="H109" s="43">
        <f t="shared" si="12"/>
        <v>3763.4298187565528</v>
      </c>
      <c r="I109" s="43">
        <f t="shared" si="12"/>
        <v>2103.5990798554058</v>
      </c>
      <c r="J109" s="43">
        <f t="shared" si="12"/>
        <v>24.519573290768822</v>
      </c>
    </row>
    <row r="110" spans="1:10" ht="31.5">
      <c r="A110" s="46" t="s">
        <v>100</v>
      </c>
      <c r="B110" s="43">
        <f t="shared" ref="B110:J110" si="13">B98+B95+B85+B63</f>
        <v>66626.469750855918</v>
      </c>
      <c r="C110" s="43">
        <f t="shared" si="13"/>
        <v>16893.23259126407</v>
      </c>
      <c r="D110" s="43">
        <f t="shared" si="13"/>
        <v>86376.73177799907</v>
      </c>
      <c r="E110" s="43">
        <f t="shared" si="13"/>
        <v>7409.6659318176735</v>
      </c>
      <c r="F110" s="43">
        <f t="shared" si="13"/>
        <v>3244.4603459464297</v>
      </c>
      <c r="G110" s="43">
        <f t="shared" si="13"/>
        <v>4613.3316395533584</v>
      </c>
      <c r="H110" s="43">
        <f t="shared" si="13"/>
        <v>1672.7846530689876</v>
      </c>
      <c r="I110" s="43">
        <f t="shared" si="13"/>
        <v>962.58336237105334</v>
      </c>
      <c r="J110" s="58">
        <f t="shared" si="13"/>
        <v>242.74213298574591</v>
      </c>
    </row>
    <row r="111" spans="1:10" ht="31.5">
      <c r="A111" s="47" t="s">
        <v>101</v>
      </c>
      <c r="B111" s="43">
        <f t="shared" ref="B111:J111" si="14">B96+B24</f>
        <v>55634.939208480915</v>
      </c>
      <c r="C111" s="43">
        <f t="shared" si="14"/>
        <v>12453.016338896708</v>
      </c>
      <c r="D111" s="43">
        <f t="shared" si="14"/>
        <v>43424.812944859543</v>
      </c>
      <c r="E111" s="43">
        <f t="shared" si="14"/>
        <v>6500.1504405414589</v>
      </c>
      <c r="F111" s="43">
        <f t="shared" si="14"/>
        <v>1667.2053937945759</v>
      </c>
      <c r="G111" s="43">
        <f t="shared" si="14"/>
        <v>3591.8870122749995</v>
      </c>
      <c r="H111" s="43">
        <f t="shared" si="14"/>
        <v>1312.7123343845522</v>
      </c>
      <c r="I111" s="43">
        <f t="shared" si="14"/>
        <v>783.19037640095098</v>
      </c>
      <c r="J111" s="43">
        <f t="shared" si="14"/>
        <v>375.42816292271124</v>
      </c>
    </row>
    <row r="112" spans="1:10" ht="31.5">
      <c r="A112" s="48" t="s">
        <v>102</v>
      </c>
      <c r="B112" s="43">
        <f t="shared" ref="B112:J112" si="15">B31+B23</f>
        <v>56357.844820551683</v>
      </c>
      <c r="C112" s="43">
        <f t="shared" si="15"/>
        <v>14852.858924522581</v>
      </c>
      <c r="D112" s="43">
        <f t="shared" si="15"/>
        <v>61768.86998302515</v>
      </c>
      <c r="E112" s="43">
        <f t="shared" si="15"/>
        <v>7897.1434286147305</v>
      </c>
      <c r="F112" s="43">
        <f t="shared" si="15"/>
        <v>331.87076538344951</v>
      </c>
      <c r="G112" s="43">
        <f t="shared" si="15"/>
        <v>4239.3186620187935</v>
      </c>
      <c r="H112" s="43">
        <f t="shared" si="15"/>
        <v>1522.4400654743861</v>
      </c>
      <c r="I112" s="43">
        <f t="shared" si="15"/>
        <v>834.99342315853278</v>
      </c>
      <c r="J112" s="43">
        <f t="shared" si="15"/>
        <v>148.52304698393451</v>
      </c>
    </row>
    <row r="113" spans="1:10" ht="31.5">
      <c r="A113" s="49" t="s">
        <v>103</v>
      </c>
      <c r="B113" s="43">
        <f t="shared" ref="B113:J113" si="16">B94+B87+B27</f>
        <v>2315.7332830108444</v>
      </c>
      <c r="C113" s="43">
        <f t="shared" si="16"/>
        <v>798.22241824367427</v>
      </c>
      <c r="D113" s="43">
        <f t="shared" si="16"/>
        <v>5330.7523803954919</v>
      </c>
      <c r="E113" s="43">
        <f t="shared" si="16"/>
        <v>230.45918753986814</v>
      </c>
      <c r="F113" s="43">
        <f t="shared" si="16"/>
        <v>21.669510312566445</v>
      </c>
      <c r="G113" s="43">
        <f t="shared" si="16"/>
        <v>182.83051775462471</v>
      </c>
      <c r="H113" s="43">
        <f t="shared" si="16"/>
        <v>66.736541781841382</v>
      </c>
      <c r="I113" s="43">
        <f t="shared" si="16"/>
        <v>39.718534127152878</v>
      </c>
      <c r="J113" s="43">
        <f t="shared" si="16"/>
        <v>5.6266557516478848</v>
      </c>
    </row>
    <row r="114" spans="1:10" ht="31.5">
      <c r="A114" s="62" t="s">
        <v>62</v>
      </c>
      <c r="B114" s="43">
        <f>B64+B29</f>
        <v>17451.31463405797</v>
      </c>
      <c r="C114" s="43">
        <f t="shared" ref="C114:J114" si="17">C64+C29</f>
        <v>5284.2439594202897</v>
      </c>
      <c r="D114" s="43">
        <f t="shared" si="17"/>
        <v>34307.182736231887</v>
      </c>
      <c r="E114" s="43">
        <f t="shared" si="17"/>
        <v>2434.5491274154588</v>
      </c>
      <c r="F114" s="43">
        <f t="shared" si="17"/>
        <v>60.443473550724633</v>
      </c>
      <c r="G114" s="43">
        <f t="shared" si="17"/>
        <v>1407.6297849033817</v>
      </c>
      <c r="H114" s="43">
        <f t="shared" si="17"/>
        <v>512.09338623188398</v>
      </c>
      <c r="I114" s="43">
        <f t="shared" si="17"/>
        <v>299.27985495169082</v>
      </c>
      <c r="J114" s="43">
        <f t="shared" si="17"/>
        <v>52.675167270531396</v>
      </c>
    </row>
  </sheetData>
  <mergeCells count="6">
    <mergeCell ref="A2:J2"/>
    <mergeCell ref="A3:A4"/>
    <mergeCell ref="B3:B4"/>
    <mergeCell ref="C3:C4"/>
    <mergeCell ref="D3:D4"/>
    <mergeCell ref="E3:J3"/>
  </mergeCells>
  <pageMargins left="0.70866141732283472" right="0.28000000000000003" top="0.45" bottom="0.42" header="0.31496062992125984" footer="0.31496062992125984"/>
  <pageSetup paperSize="9" scale="4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2"/>
  <sheetViews>
    <sheetView zoomScale="90" zoomScaleNormal="90" workbookViewId="0">
      <pane xSplit="1" ySplit="4" topLeftCell="B5" activePane="bottomRight" state="frozenSplit"/>
      <selection pane="topRight" activeCell="B1" sqref="B1"/>
      <selection pane="bottomLeft" activeCell="A5" sqref="A5"/>
      <selection pane="bottomRight" activeCell="I1" sqref="I1:J1"/>
    </sheetView>
  </sheetViews>
  <sheetFormatPr defaultRowHeight="15"/>
  <cols>
    <col min="1" max="1" width="70.140625" customWidth="1"/>
    <col min="2" max="10" width="15.7109375" customWidth="1"/>
  </cols>
  <sheetData>
    <row r="1" spans="1:10" ht="15" customHeight="1">
      <c r="I1" s="68" t="s">
        <v>153</v>
      </c>
      <c r="J1" s="68"/>
    </row>
    <row r="2" spans="1:10" ht="36" customHeight="1">
      <c r="A2" s="63" t="s">
        <v>134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6.5" customHeight="1">
      <c r="A3" s="65" t="s">
        <v>0</v>
      </c>
      <c r="B3" s="66" t="s">
        <v>112</v>
      </c>
      <c r="C3" s="66" t="s">
        <v>113</v>
      </c>
      <c r="D3" s="66" t="s">
        <v>114</v>
      </c>
      <c r="E3" s="67" t="s">
        <v>115</v>
      </c>
      <c r="F3" s="67"/>
      <c r="G3" s="67"/>
      <c r="H3" s="67"/>
      <c r="I3" s="67"/>
      <c r="J3" s="67"/>
    </row>
    <row r="4" spans="1:10" s="4" customFormat="1" ht="42.75">
      <c r="A4" s="65"/>
      <c r="B4" s="66"/>
      <c r="C4" s="66"/>
      <c r="D4" s="66"/>
      <c r="E4" s="3" t="s">
        <v>116</v>
      </c>
      <c r="F4" s="3" t="s">
        <v>117</v>
      </c>
      <c r="G4" s="3" t="s">
        <v>118</v>
      </c>
      <c r="H4" s="3" t="s">
        <v>119</v>
      </c>
      <c r="I4" s="3" t="s">
        <v>120</v>
      </c>
      <c r="J4" s="3" t="s">
        <v>121</v>
      </c>
    </row>
    <row r="5" spans="1:10" ht="31.5">
      <c r="A5" s="5" t="s">
        <v>7</v>
      </c>
      <c r="B5" s="6">
        <f>'МАКС_п-ка 2кв.'!B5+'ВТБ_п-ка 2кв.'!B5</f>
        <v>3530.0010000000002</v>
      </c>
      <c r="C5" s="6">
        <f>'МАКС_п-ка 2кв.'!C5+'ВТБ_п-ка 2кв.'!C5</f>
        <v>0</v>
      </c>
      <c r="D5" s="6">
        <f>'МАКС_п-ка 2кв.'!D5+'ВТБ_п-ка 2кв.'!D5</f>
        <v>9582.5010000000002</v>
      </c>
      <c r="E5" s="6">
        <f>'МАКС_п-ка 2кв.'!E5+'ВТБ_п-ка 2кв.'!E5</f>
        <v>0</v>
      </c>
      <c r="F5" s="6">
        <f>'МАКС_п-ка 2кв.'!F5+'ВТБ_п-ка 2кв.'!F5</f>
        <v>0</v>
      </c>
      <c r="G5" s="6">
        <f>'МАКС_п-ка 2кв.'!G5+'ВТБ_п-ка 2кв.'!G5</f>
        <v>0</v>
      </c>
      <c r="H5" s="6">
        <f>'МАКС_п-ка 2кв.'!H5+'ВТБ_п-ка 2кв.'!H5</f>
        <v>0</v>
      </c>
      <c r="I5" s="6">
        <f>'МАКС_п-ка 2кв.'!I5+'ВТБ_п-ка 2кв.'!I5</f>
        <v>0</v>
      </c>
      <c r="J5" s="6">
        <f>'МАКС_п-ка 2кв.'!J5+'ВТБ_п-ка 2кв.'!J5</f>
        <v>0</v>
      </c>
    </row>
    <row r="6" spans="1:10" ht="15.75">
      <c r="A6" s="5" t="s">
        <v>8</v>
      </c>
      <c r="B6" s="6">
        <f>'МАКС_п-ка 2кв.'!B6+'ВТБ_п-ка 2кв.'!B6</f>
        <v>0</v>
      </c>
      <c r="C6" s="6">
        <f>'МАКС_п-ка 2кв.'!C6+'ВТБ_п-ка 2кв.'!C6</f>
        <v>0</v>
      </c>
      <c r="D6" s="6">
        <f>'МАКС_п-ка 2кв.'!D6+'ВТБ_п-ка 2кв.'!D6</f>
        <v>0</v>
      </c>
      <c r="E6" s="6">
        <f>'МАКС_п-ка 2кв.'!E6+'ВТБ_п-ка 2кв.'!E6</f>
        <v>0</v>
      </c>
      <c r="F6" s="6">
        <f>'МАКС_п-ка 2кв.'!F6+'ВТБ_п-ка 2кв.'!F6</f>
        <v>0</v>
      </c>
      <c r="G6" s="6">
        <f>'МАКС_п-ка 2кв.'!G6+'ВТБ_п-ка 2кв.'!G6</f>
        <v>0</v>
      </c>
      <c r="H6" s="6">
        <f>'МАКС_п-ка 2кв.'!H6+'ВТБ_п-ка 2кв.'!H6</f>
        <v>0</v>
      </c>
      <c r="I6" s="6">
        <f>'МАКС_п-ка 2кв.'!I6+'ВТБ_п-ка 2кв.'!I6</f>
        <v>0</v>
      </c>
      <c r="J6" s="6">
        <f>'МАКС_п-ка 2кв.'!J6+'ВТБ_п-ка 2кв.'!J6</f>
        <v>0</v>
      </c>
    </row>
    <row r="7" spans="1:10" s="9" customFormat="1" ht="15.75">
      <c r="A7" s="7" t="s">
        <v>9</v>
      </c>
      <c r="B7" s="8">
        <f>SUM(B5:B6)</f>
        <v>3530.0010000000002</v>
      </c>
      <c r="C7" s="8">
        <f t="shared" ref="C7:J7" si="0">SUM(C5:C6)</f>
        <v>0</v>
      </c>
      <c r="D7" s="8">
        <f t="shared" si="0"/>
        <v>9582.5010000000002</v>
      </c>
      <c r="E7" s="8">
        <f t="shared" si="0"/>
        <v>0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8">
        <f t="shared" si="0"/>
        <v>0</v>
      </c>
    </row>
    <row r="8" spans="1:10" ht="15.75">
      <c r="A8" s="5" t="s">
        <v>10</v>
      </c>
      <c r="B8" s="6">
        <f>'МАКС_п-ка 2кв.'!B8+'ВТБ_п-ка 2кв.'!B8</f>
        <v>470.00099999999998</v>
      </c>
      <c r="C8" s="6">
        <f>'МАКС_п-ка 2кв.'!C8+'ВТБ_п-ка 2кв.'!C8</f>
        <v>7699.9979999999996</v>
      </c>
      <c r="D8" s="6">
        <f>'МАКС_п-ка 2кв.'!D8+'ВТБ_п-ка 2кв.'!D8</f>
        <v>17156.223000000002</v>
      </c>
      <c r="E8" s="6">
        <f>'МАКС_п-ка 2кв.'!E8+'ВТБ_п-ка 2кв.'!E8</f>
        <v>0</v>
      </c>
      <c r="F8" s="6">
        <f>'МАКС_п-ка 2кв.'!F8+'ВТБ_п-ка 2кв.'!F8</f>
        <v>0</v>
      </c>
      <c r="G8" s="6">
        <f>'МАКС_п-ка 2кв.'!G8+'ВТБ_п-ка 2кв.'!G8</f>
        <v>0</v>
      </c>
      <c r="H8" s="6">
        <f>'МАКС_п-ка 2кв.'!H8+'ВТБ_п-ка 2кв.'!H8</f>
        <v>0</v>
      </c>
      <c r="I8" s="6">
        <f>'МАКС_п-ка 2кв.'!I8+'ВТБ_п-ка 2кв.'!I8</f>
        <v>0</v>
      </c>
      <c r="J8" s="6">
        <f>'МАКС_п-ка 2кв.'!J8+'ВТБ_п-ка 2кв.'!J8</f>
        <v>1.2509999999999999</v>
      </c>
    </row>
    <row r="9" spans="1:10" ht="31.5">
      <c r="A9" s="5" t="s">
        <v>11</v>
      </c>
      <c r="B9" s="6">
        <f>'МАКС_п-ка 2кв.'!B9+'ВТБ_п-ка 2кв.'!B9</f>
        <v>0</v>
      </c>
      <c r="C9" s="6">
        <f>'МАКС_п-ка 2кв.'!C9+'ВТБ_п-ка 2кв.'!C9</f>
        <v>0</v>
      </c>
      <c r="D9" s="6">
        <f>'МАКС_п-ка 2кв.'!D9+'ВТБ_п-ка 2кв.'!D9</f>
        <v>19999.998</v>
      </c>
      <c r="E9" s="6">
        <f>'МАКС_п-ка 2кв.'!E9+'ВТБ_п-ка 2кв.'!E9</f>
        <v>0</v>
      </c>
      <c r="F9" s="6">
        <f>'МАКС_п-ка 2кв.'!F9+'ВТБ_п-ка 2кв.'!F9</f>
        <v>0</v>
      </c>
      <c r="G9" s="6">
        <f>'МАКС_п-ка 2кв.'!G9+'ВТБ_п-ка 2кв.'!G9</f>
        <v>0</v>
      </c>
      <c r="H9" s="6">
        <f>'МАКС_п-ка 2кв.'!H9+'ВТБ_п-ка 2кв.'!H9</f>
        <v>0</v>
      </c>
      <c r="I9" s="6">
        <f>'МАКС_п-ка 2кв.'!I9+'ВТБ_п-ка 2кв.'!I9</f>
        <v>0</v>
      </c>
      <c r="J9" s="6">
        <f>'МАКС_п-ка 2кв.'!J9+'ВТБ_п-ка 2кв.'!J9</f>
        <v>0</v>
      </c>
    </row>
    <row r="10" spans="1:10" ht="31.5">
      <c r="A10" s="10" t="s">
        <v>12</v>
      </c>
      <c r="B10" s="6">
        <f>'МАКС_п-ка 2кв.'!B10+'ВТБ_п-ка 2кв.'!B10</f>
        <v>0</v>
      </c>
      <c r="C10" s="6">
        <f>'МАКС_п-ка 2кв.'!C10+'ВТБ_п-ка 2кв.'!C10</f>
        <v>14999.996999999999</v>
      </c>
      <c r="D10" s="6">
        <f>'МАКС_п-ка 2кв.'!D10+'ВТБ_п-ка 2кв.'!D10</f>
        <v>1937.4929999999999</v>
      </c>
      <c r="E10" s="6">
        <f>'МАКС_п-ка 2кв.'!E10+'ВТБ_п-ка 2кв.'!E10</f>
        <v>0</v>
      </c>
      <c r="F10" s="6">
        <f>'МАКС_п-ка 2кв.'!F10+'ВТБ_п-ка 2кв.'!F10</f>
        <v>0</v>
      </c>
      <c r="G10" s="6">
        <f>'МАКС_п-ка 2кв.'!G10+'ВТБ_п-ка 2кв.'!G10</f>
        <v>0</v>
      </c>
      <c r="H10" s="6">
        <f>'МАКС_п-ка 2кв.'!H10+'ВТБ_п-ка 2кв.'!H10</f>
        <v>0</v>
      </c>
      <c r="I10" s="6">
        <f>'МАКС_п-ка 2кв.'!I10+'ВТБ_п-ка 2кв.'!I10</f>
        <v>0</v>
      </c>
      <c r="J10" s="6">
        <f>'МАКС_п-ка 2кв.'!J10+'ВТБ_п-ка 2кв.'!J10</f>
        <v>0</v>
      </c>
    </row>
    <row r="11" spans="1:10" ht="15.75">
      <c r="A11" s="10" t="s">
        <v>13</v>
      </c>
      <c r="B11" s="6">
        <f>'МАКС_п-ка 2кв.'!B11+'ВТБ_п-ка 2кв.'!B11</f>
        <v>0</v>
      </c>
      <c r="C11" s="6">
        <f>'МАКС_п-ка 2кв.'!C11+'ВТБ_п-ка 2кв.'!C11</f>
        <v>2362.5</v>
      </c>
      <c r="D11" s="6">
        <f>'МАКС_п-ка 2кв.'!D11+'ВТБ_п-ка 2кв.'!D11</f>
        <v>1399.998</v>
      </c>
      <c r="E11" s="6">
        <f>'МАКС_п-ка 2кв.'!E11+'ВТБ_п-ка 2кв.'!E11</f>
        <v>0</v>
      </c>
      <c r="F11" s="6">
        <f>'МАКС_п-ка 2кв.'!F11+'ВТБ_п-ка 2кв.'!F11</f>
        <v>0</v>
      </c>
      <c r="G11" s="6">
        <f>'МАКС_п-ка 2кв.'!G11+'ВТБ_п-ка 2кв.'!G11</f>
        <v>0</v>
      </c>
      <c r="H11" s="6">
        <f>'МАКС_п-ка 2кв.'!H11+'ВТБ_п-ка 2кв.'!H11</f>
        <v>0</v>
      </c>
      <c r="I11" s="6">
        <f>'МАКС_п-ка 2кв.'!I11+'ВТБ_п-ка 2кв.'!I11</f>
        <v>0</v>
      </c>
      <c r="J11" s="6">
        <f>'МАКС_п-ка 2кв.'!J11+'ВТБ_п-ка 2кв.'!J11</f>
        <v>0</v>
      </c>
    </row>
    <row r="12" spans="1:10" ht="15.75">
      <c r="A12" s="10" t="s">
        <v>14</v>
      </c>
      <c r="B12" s="6">
        <f>'МАКС_п-ка 2кв.'!B12+'ВТБ_п-ка 2кв.'!B12</f>
        <v>568.74900000000002</v>
      </c>
      <c r="C12" s="6">
        <f>'МАКС_п-ка 2кв.'!C12+'ВТБ_п-ка 2кв.'!C12</f>
        <v>8135.8289999999997</v>
      </c>
      <c r="D12" s="6">
        <f>'МАКС_п-ка 2кв.'!D12+'ВТБ_п-ка 2кв.'!D12</f>
        <v>34082.74</v>
      </c>
      <c r="E12" s="6">
        <f>'МАКС_п-ка 2кв.'!E12+'ВТБ_п-ка 2кв.'!E12</f>
        <v>0</v>
      </c>
      <c r="F12" s="6">
        <f>'МАКС_п-ка 2кв.'!F12+'ВТБ_п-ка 2кв.'!F12</f>
        <v>24.998999999999999</v>
      </c>
      <c r="G12" s="6">
        <f>'МАКС_п-ка 2кв.'!G12+'ВТБ_п-ка 2кв.'!G12</f>
        <v>222.99899999999997</v>
      </c>
      <c r="H12" s="6">
        <f>'МАКС_п-ка 2кв.'!H12+'ВТБ_п-ка 2кв.'!H12</f>
        <v>80.751000000000005</v>
      </c>
      <c r="I12" s="6">
        <f>'МАКС_п-ка 2кв.'!I12+'ВТБ_п-ка 2кв.'!I12</f>
        <v>46.5</v>
      </c>
      <c r="J12" s="6">
        <f>'МАКС_п-ка 2кв.'!J12+'ВТБ_п-ка 2кв.'!J12</f>
        <v>0</v>
      </c>
    </row>
    <row r="13" spans="1:10" s="9" customFormat="1" ht="15.75">
      <c r="A13" s="11" t="s">
        <v>15</v>
      </c>
      <c r="B13" s="8">
        <f>SUM(B8:B12)</f>
        <v>1038.75</v>
      </c>
      <c r="C13" s="8">
        <f t="shared" ref="C13:J13" si="1">SUM(C8:C12)</f>
        <v>33198.324000000001</v>
      </c>
      <c r="D13" s="8">
        <f t="shared" si="1"/>
        <v>74576.452000000005</v>
      </c>
      <c r="E13" s="8">
        <f t="shared" si="1"/>
        <v>0</v>
      </c>
      <c r="F13" s="8">
        <f t="shared" si="1"/>
        <v>24.998999999999999</v>
      </c>
      <c r="G13" s="8">
        <f t="shared" si="1"/>
        <v>222.99899999999997</v>
      </c>
      <c r="H13" s="8">
        <f t="shared" si="1"/>
        <v>80.751000000000005</v>
      </c>
      <c r="I13" s="8">
        <f t="shared" si="1"/>
        <v>46.5</v>
      </c>
      <c r="J13" s="8">
        <f t="shared" si="1"/>
        <v>1.2509999999999999</v>
      </c>
    </row>
    <row r="14" spans="1:10" ht="15.75">
      <c r="A14" s="15" t="s">
        <v>16</v>
      </c>
      <c r="B14" s="6">
        <f>'МАКС_п-ка 2кв.'!B14+'ВТБ_п-ка 2кв.'!B14</f>
        <v>13741.532999999999</v>
      </c>
      <c r="C14" s="6">
        <f>'МАКС_п-ка 2кв.'!C14+'ВТБ_п-ка 2кв.'!C14</f>
        <v>3277.17</v>
      </c>
      <c r="D14" s="6">
        <f>'МАКС_п-ка 2кв.'!D14+'ВТБ_п-ка 2кв.'!D14</f>
        <v>14111.968000000001</v>
      </c>
      <c r="E14" s="6">
        <f>'МАКС_п-ка 2кв.'!E14+'ВТБ_п-ка 2кв.'!E14</f>
        <v>2006.165</v>
      </c>
      <c r="F14" s="6">
        <f>'МАКС_п-ка 2кв.'!F14+'ВТБ_п-ка 2кв.'!F14</f>
        <v>82.064999999999998</v>
      </c>
      <c r="G14" s="6">
        <f>'МАКС_п-ка 2кв.'!G14+'ВТБ_п-ка 2кв.'!G14</f>
        <v>1024.952</v>
      </c>
      <c r="H14" s="6">
        <f>'МАКС_п-ка 2кв.'!H14+'ВТБ_п-ка 2кв.'!H14</f>
        <v>368.435</v>
      </c>
      <c r="I14" s="6">
        <f>'МАКС_п-ка 2кв.'!I14+'ВТБ_п-ка 2кв.'!I14</f>
        <v>203.024</v>
      </c>
      <c r="J14" s="6">
        <f>'МАКС_п-ка 2кв.'!J14+'ВТБ_п-ка 2кв.'!J14</f>
        <v>40.320999999999998</v>
      </c>
    </row>
    <row r="15" spans="1:10" ht="15.75">
      <c r="A15" s="15" t="s">
        <v>17</v>
      </c>
      <c r="B15" s="6">
        <f>'МАКС_п-ка 2кв.'!B15+'ВТБ_п-ка 2кв.'!B15</f>
        <v>7542.5950000000003</v>
      </c>
      <c r="C15" s="6">
        <f>'МАКС_п-ка 2кв.'!C15+'ВТБ_п-ка 2кв.'!C15</f>
        <v>1635.636</v>
      </c>
      <c r="D15" s="6">
        <f>'МАКС_п-ка 2кв.'!D15+'ВТБ_п-ка 2кв.'!D15</f>
        <v>5367.71</v>
      </c>
      <c r="E15" s="6">
        <f>'МАКС_п-ка 2кв.'!E15+'ВТБ_п-ка 2кв.'!E15</f>
        <v>909.14</v>
      </c>
      <c r="F15" s="6">
        <f>'МАКС_п-ка 2кв.'!F15+'ВТБ_п-ка 2кв.'!F15</f>
        <v>243.73099999999999</v>
      </c>
      <c r="G15" s="6">
        <f>'МАКС_п-ка 2кв.'!G15+'ВТБ_п-ка 2кв.'!G15</f>
        <v>485.41899999999998</v>
      </c>
      <c r="H15" s="6">
        <f>'МАКС_п-ка 2кв.'!H15+'ВТБ_п-ка 2кв.'!H15</f>
        <v>177.947</v>
      </c>
      <c r="I15" s="6">
        <f>'МАКС_п-ка 2кв.'!I15+'ВТБ_п-ка 2кв.'!I15</f>
        <v>107.565</v>
      </c>
      <c r="J15" s="6">
        <f>'МАКС_п-ка 2кв.'!J15+'ВТБ_п-ка 2кв.'!J15</f>
        <v>54.651000000000003</v>
      </c>
    </row>
    <row r="16" spans="1:10" ht="31.5">
      <c r="A16" s="5" t="s">
        <v>18</v>
      </c>
      <c r="B16" s="6">
        <f>'МАКС_п-ка 2кв.'!B16+'ВТБ_п-ка 2кв.'!B16</f>
        <v>12084.498</v>
      </c>
      <c r="C16" s="6">
        <f>'МАКС_п-ка 2кв.'!C16+'ВТБ_п-ка 2кв.'!C16</f>
        <v>500.00099999999992</v>
      </c>
      <c r="D16" s="6">
        <f>'МАКС_п-ка 2кв.'!D16+'ВТБ_п-ка 2кв.'!D16</f>
        <v>2250</v>
      </c>
      <c r="E16" s="6">
        <f>'МАКС_п-ка 2кв.'!E16+'ВТБ_п-ка 2кв.'!E16</f>
        <v>0</v>
      </c>
      <c r="F16" s="6">
        <f>'МАКС_п-ка 2кв.'!F16+'ВТБ_п-ка 2кв.'!F16</f>
        <v>0</v>
      </c>
      <c r="G16" s="6">
        <f>'МАКС_п-ка 2кв.'!G16+'ВТБ_п-ка 2кв.'!G16</f>
        <v>0</v>
      </c>
      <c r="H16" s="6">
        <f>'МАКС_п-ка 2кв.'!H16+'ВТБ_п-ка 2кв.'!H16</f>
        <v>0</v>
      </c>
      <c r="I16" s="6">
        <f>'МАКС_п-ка 2кв.'!I16+'ВТБ_п-ка 2кв.'!I16</f>
        <v>0</v>
      </c>
      <c r="J16" s="6">
        <f>'МАКС_п-ка 2кв.'!J16+'ВТБ_п-ка 2кв.'!J16</f>
        <v>0</v>
      </c>
    </row>
    <row r="17" spans="1:10" ht="15.75">
      <c r="A17" s="5" t="s">
        <v>19</v>
      </c>
      <c r="B17" s="6">
        <f>'МАКС_п-ка 2кв.'!B17+'ВТБ_п-ка 2кв.'!B17</f>
        <v>11579.25</v>
      </c>
      <c r="C17" s="6">
        <f>'МАКС_п-ка 2кв.'!C17+'ВТБ_п-ка 2кв.'!C17</f>
        <v>6789</v>
      </c>
      <c r="D17" s="6">
        <f>'МАКС_п-ка 2кв.'!D17+'ВТБ_п-ка 2кв.'!D17</f>
        <v>183</v>
      </c>
      <c r="E17" s="6">
        <f>'МАКС_п-ка 2кв.'!E17+'ВТБ_п-ка 2кв.'!E17</f>
        <v>0</v>
      </c>
      <c r="F17" s="6">
        <f>'МАКС_п-ка 2кв.'!F17+'ВТБ_п-ка 2кв.'!F17</f>
        <v>0</v>
      </c>
      <c r="G17" s="6">
        <f>'МАКС_п-ка 2кв.'!G17+'ВТБ_п-ка 2кв.'!G17</f>
        <v>0</v>
      </c>
      <c r="H17" s="6">
        <f>'МАКС_п-ка 2кв.'!H17+'ВТБ_п-ка 2кв.'!H17</f>
        <v>0</v>
      </c>
      <c r="I17" s="6">
        <f>'МАКС_п-ка 2кв.'!I17+'ВТБ_п-ка 2кв.'!I17</f>
        <v>0</v>
      </c>
      <c r="J17" s="6">
        <f>'МАКС_п-ка 2кв.'!J17+'ВТБ_п-ка 2кв.'!J17</f>
        <v>0</v>
      </c>
    </row>
    <row r="18" spans="1:10" ht="15.75">
      <c r="A18" s="53" t="s">
        <v>125</v>
      </c>
      <c r="B18" s="6">
        <f>'МАКС_п-ка 2кв.'!B18+'ВТБ_п-ка 2кв.'!B18</f>
        <v>0</v>
      </c>
      <c r="C18" s="6">
        <f>'МАКС_п-ка 2кв.'!C18+'ВТБ_п-ка 2кв.'!C18</f>
        <v>0</v>
      </c>
      <c r="D18" s="6">
        <f>'МАКС_п-ка 2кв.'!D18+'ВТБ_п-ка 2кв.'!D18</f>
        <v>0</v>
      </c>
      <c r="E18" s="6">
        <f>'МАКС_п-ка 2кв.'!E18+'ВТБ_п-ка 2кв.'!E18</f>
        <v>0</v>
      </c>
      <c r="F18" s="6">
        <f>'МАКС_п-ка 2кв.'!F18+'ВТБ_п-ка 2кв.'!F18</f>
        <v>0</v>
      </c>
      <c r="G18" s="6">
        <f>'МАКС_п-ка 2кв.'!G18+'ВТБ_п-ка 2кв.'!G18</f>
        <v>0</v>
      </c>
      <c r="H18" s="6">
        <f>'МАКС_п-ка 2кв.'!H18+'ВТБ_п-ка 2кв.'!H18</f>
        <v>0</v>
      </c>
      <c r="I18" s="6">
        <f>'МАКС_п-ка 2кв.'!I18+'ВТБ_п-ка 2кв.'!I18</f>
        <v>0</v>
      </c>
      <c r="J18" s="6">
        <f>'МАКС_п-ка 2кв.'!J18+'ВТБ_п-ка 2кв.'!J18</f>
        <v>0</v>
      </c>
    </row>
    <row r="19" spans="1:10" ht="15.75">
      <c r="A19" s="10" t="s">
        <v>20</v>
      </c>
      <c r="B19" s="6">
        <f>'МАКС_п-ка 2кв.'!B19+'ВТБ_п-ка 2кв.'!B19</f>
        <v>30</v>
      </c>
      <c r="C19" s="6">
        <f>'МАКС_п-ка 2кв.'!C19+'ВТБ_п-ка 2кв.'!C19</f>
        <v>0</v>
      </c>
      <c r="D19" s="6">
        <f>'МАКС_п-ка 2кв.'!D19+'ВТБ_п-ка 2кв.'!D19</f>
        <v>0</v>
      </c>
      <c r="E19" s="6">
        <f>'МАКС_п-ка 2кв.'!E19+'ВТБ_п-ка 2кв.'!E19</f>
        <v>0</v>
      </c>
      <c r="F19" s="6">
        <f>'МАКС_п-ка 2кв.'!F19+'ВТБ_п-ка 2кв.'!F19</f>
        <v>0</v>
      </c>
      <c r="G19" s="6">
        <f>'МАКС_п-ка 2кв.'!G19+'ВТБ_п-ка 2кв.'!G19</f>
        <v>0</v>
      </c>
      <c r="H19" s="6">
        <f>'МАКС_п-ка 2кв.'!H19+'ВТБ_п-ка 2кв.'!H19</f>
        <v>0</v>
      </c>
      <c r="I19" s="6">
        <f>'МАКС_п-ка 2кв.'!I19+'ВТБ_п-ка 2кв.'!I19</f>
        <v>0</v>
      </c>
      <c r="J19" s="6">
        <f>'МАКС_п-ка 2кв.'!J19+'ВТБ_п-ка 2кв.'!J19</f>
        <v>0</v>
      </c>
    </row>
    <row r="20" spans="1:10" ht="15.75">
      <c r="A20" s="53" t="s">
        <v>122</v>
      </c>
      <c r="B20" s="6">
        <f>'МАКС_п-ка 2кв.'!B20+'ВТБ_п-ка 2кв.'!B20</f>
        <v>0</v>
      </c>
      <c r="C20" s="6">
        <f>'МАКС_п-ка 2кв.'!C20+'ВТБ_п-ка 2кв.'!C20</f>
        <v>0</v>
      </c>
      <c r="D20" s="6">
        <f>'МАКС_п-ка 2кв.'!D20+'ВТБ_п-ка 2кв.'!D20</f>
        <v>0</v>
      </c>
      <c r="E20" s="6">
        <f>'МАКС_п-ка 2кв.'!E20+'ВТБ_п-ка 2кв.'!E20</f>
        <v>0</v>
      </c>
      <c r="F20" s="6">
        <f>'МАКС_п-ка 2кв.'!F20+'ВТБ_п-ка 2кв.'!F20</f>
        <v>0</v>
      </c>
      <c r="G20" s="6">
        <f>'МАКС_п-ка 2кв.'!G20+'ВТБ_п-ка 2кв.'!G20</f>
        <v>0</v>
      </c>
      <c r="H20" s="6">
        <f>'МАКС_п-ка 2кв.'!H20+'ВТБ_п-ка 2кв.'!H20</f>
        <v>0</v>
      </c>
      <c r="I20" s="6">
        <f>'МАКС_п-ка 2кв.'!I20+'ВТБ_п-ка 2кв.'!I20</f>
        <v>0</v>
      </c>
      <c r="J20" s="6">
        <f>'МАКС_п-ка 2кв.'!J20+'ВТБ_п-ка 2кв.'!J20</f>
        <v>0</v>
      </c>
    </row>
    <row r="21" spans="1:10" ht="15.75">
      <c r="A21" s="53" t="s">
        <v>123</v>
      </c>
      <c r="B21" s="6">
        <f>'МАКС_п-ка 2кв.'!B21+'ВТБ_п-ка 2кв.'!B21</f>
        <v>0</v>
      </c>
      <c r="C21" s="6">
        <f>'МАКС_п-ка 2кв.'!C21+'ВТБ_п-ка 2кв.'!C21</f>
        <v>0</v>
      </c>
      <c r="D21" s="6">
        <f>'МАКС_п-ка 2кв.'!D21+'ВТБ_п-ка 2кв.'!D21</f>
        <v>0</v>
      </c>
      <c r="E21" s="6">
        <f>'МАКС_п-ка 2кв.'!E21+'ВТБ_п-ка 2кв.'!E21</f>
        <v>0</v>
      </c>
      <c r="F21" s="6">
        <f>'МАКС_п-ка 2кв.'!F21+'ВТБ_п-ка 2кв.'!F21</f>
        <v>0</v>
      </c>
      <c r="G21" s="6">
        <f>'МАКС_п-ка 2кв.'!G21+'ВТБ_п-ка 2кв.'!G21</f>
        <v>0</v>
      </c>
      <c r="H21" s="6">
        <f>'МАКС_п-ка 2кв.'!H21+'ВТБ_п-ка 2кв.'!H21</f>
        <v>0</v>
      </c>
      <c r="I21" s="6">
        <f>'МАКС_п-ка 2кв.'!I21+'ВТБ_п-ка 2кв.'!I21</f>
        <v>0</v>
      </c>
      <c r="J21" s="6">
        <f>'МАКС_п-ка 2кв.'!J21+'ВТБ_п-ка 2кв.'!J21</f>
        <v>0</v>
      </c>
    </row>
    <row r="22" spans="1:10" ht="15.75">
      <c r="A22" s="53" t="s">
        <v>124</v>
      </c>
      <c r="B22" s="6">
        <f>'МАКС_п-ка 2кв.'!B22+'ВТБ_п-ка 2кв.'!B22</f>
        <v>0</v>
      </c>
      <c r="C22" s="6">
        <f>'МАКС_п-ка 2кв.'!C22+'ВТБ_п-ка 2кв.'!C22</f>
        <v>0</v>
      </c>
      <c r="D22" s="6">
        <f>'МАКС_п-ка 2кв.'!D22+'ВТБ_п-ка 2кв.'!D22</f>
        <v>0</v>
      </c>
      <c r="E22" s="6">
        <f>'МАКС_п-ка 2кв.'!E22+'ВТБ_п-ка 2кв.'!E22</f>
        <v>0</v>
      </c>
      <c r="F22" s="6">
        <f>'МАКС_п-ка 2кв.'!F22+'ВТБ_п-ка 2кв.'!F22</f>
        <v>0</v>
      </c>
      <c r="G22" s="6">
        <f>'МАКС_п-ка 2кв.'!G22+'ВТБ_п-ка 2кв.'!G22</f>
        <v>0</v>
      </c>
      <c r="H22" s="6">
        <f>'МАКС_п-ка 2кв.'!H22+'ВТБ_п-ка 2кв.'!H22</f>
        <v>0</v>
      </c>
      <c r="I22" s="6">
        <f>'МАКС_п-ка 2кв.'!I22+'ВТБ_п-ка 2кв.'!I22</f>
        <v>0</v>
      </c>
      <c r="J22" s="6">
        <f>'МАКС_п-ка 2кв.'!J22+'ВТБ_п-ка 2кв.'!J22</f>
        <v>0</v>
      </c>
    </row>
    <row r="23" spans="1:10" ht="15.75">
      <c r="A23" s="5" t="s">
        <v>21</v>
      </c>
      <c r="B23" s="6">
        <f>'МАКС_п-ка 2кв.'!B23+'ВТБ_п-ка 2кв.'!B23</f>
        <v>0</v>
      </c>
      <c r="C23" s="6">
        <f>'МАКС_п-ка 2кв.'!C23+'ВТБ_п-ка 2кв.'!C23</f>
        <v>0</v>
      </c>
      <c r="D23" s="6">
        <f>'МАКС_п-ка 2кв.'!D23+'ВТБ_п-ка 2кв.'!D23</f>
        <v>9.9990000000000006</v>
      </c>
      <c r="E23" s="6">
        <f>'МАКС_п-ка 2кв.'!E23+'ВТБ_п-ка 2кв.'!E23</f>
        <v>0</v>
      </c>
      <c r="F23" s="6">
        <f>'МАКС_п-ка 2кв.'!F23+'ВТБ_п-ка 2кв.'!F23</f>
        <v>0</v>
      </c>
      <c r="G23" s="6">
        <f>'МАКС_п-ка 2кв.'!G23+'ВТБ_п-ка 2кв.'!G23</f>
        <v>0</v>
      </c>
      <c r="H23" s="6">
        <f>'МАКС_п-ка 2кв.'!H23+'ВТБ_п-ка 2кв.'!H23</f>
        <v>0</v>
      </c>
      <c r="I23" s="6">
        <f>'МАКС_п-ка 2кв.'!I23+'ВТБ_п-ка 2кв.'!I23</f>
        <v>0</v>
      </c>
      <c r="J23" s="6">
        <f>'МАКС_п-ка 2кв.'!J23+'ВТБ_п-ка 2кв.'!J23</f>
        <v>0</v>
      </c>
    </row>
    <row r="24" spans="1:10" ht="31.5">
      <c r="A24" s="13" t="s">
        <v>22</v>
      </c>
      <c r="B24" s="6">
        <f>'МАКС_п-ка 2кв.'!B24+'ВТБ_п-ка 2кв.'!B24</f>
        <v>10916.909</v>
      </c>
      <c r="C24" s="6">
        <f>'МАКС_п-ка 2кв.'!C24+'ВТБ_п-ка 2кв.'!C24</f>
        <v>2367.366</v>
      </c>
      <c r="D24" s="6">
        <f>'МАКС_п-ка 2кв.'!D24+'ВТБ_п-ка 2кв.'!D24</f>
        <v>7769.05</v>
      </c>
      <c r="E24" s="6">
        <f>'МАКС_п-ка 2кв.'!E24+'ВТБ_п-ка 2кв.'!E24</f>
        <v>1315.8610000000001</v>
      </c>
      <c r="F24" s="6">
        <f>'МАКС_п-ка 2кв.'!F24+'ВТБ_п-ка 2кв.'!F24</f>
        <v>352.76800000000003</v>
      </c>
      <c r="G24" s="6">
        <f>'МАКС_п-ка 2кв.'!G24+'ВТБ_п-ка 2кв.'!G24</f>
        <v>702.58100000000002</v>
      </c>
      <c r="H24" s="6">
        <f>'МАКС_п-ка 2кв.'!H24+'ВТБ_п-ка 2кв.'!H24</f>
        <v>257.55399999999997</v>
      </c>
      <c r="I24" s="6">
        <f>'МАКС_п-ка 2кв.'!I24+'ВТБ_п-ка 2кв.'!I24</f>
        <v>155.685</v>
      </c>
      <c r="J24" s="6">
        <f>'МАКС_п-ка 2кв.'!J24+'ВТБ_п-ка 2кв.'!J24</f>
        <v>79.100999999999999</v>
      </c>
    </row>
    <row r="25" spans="1:10" ht="31.5">
      <c r="A25" s="14" t="s">
        <v>23</v>
      </c>
      <c r="B25" s="6">
        <f>'МАКС_п-ка 2кв.'!B25+'ВТБ_п-ка 2кв.'!B25</f>
        <v>10370.969999999998</v>
      </c>
      <c r="C25" s="6">
        <f>'МАКС_п-ка 2кв.'!C25+'ВТБ_п-ка 2кв.'!C25</f>
        <v>2473.335</v>
      </c>
      <c r="D25" s="6">
        <f>'МАКС_п-ка 2кв.'!D25+'ВТБ_п-ка 2кв.'!D25</f>
        <v>10650.541999999998</v>
      </c>
      <c r="E25" s="6">
        <f>'МАКС_п-ка 2кв.'!E25+'ВТБ_п-ка 2кв.'!E25</f>
        <v>1514.086</v>
      </c>
      <c r="F25" s="6">
        <f>'МАКС_п-ка 2кв.'!F25+'ВТБ_п-ка 2кв.'!F25</f>
        <v>61.934999999999995</v>
      </c>
      <c r="G25" s="6">
        <f>'МАКС_п-ка 2кв.'!G25+'ВТБ_п-ка 2кв.'!G25</f>
        <v>773.548</v>
      </c>
      <c r="H25" s="6">
        <f>'МАКС_п-ка 2кв.'!H25+'ВТБ_п-ка 2кв.'!H25</f>
        <v>278.065</v>
      </c>
      <c r="I25" s="6">
        <f>'МАКС_п-ка 2кв.'!I25+'ВТБ_п-ка 2кв.'!I25</f>
        <v>153.226</v>
      </c>
      <c r="J25" s="6">
        <f>'МАКС_п-ка 2кв.'!J25+'ВТБ_п-ка 2кв.'!J25</f>
        <v>30.430999999999997</v>
      </c>
    </row>
    <row r="26" spans="1:10" s="9" customFormat="1" ht="15.75">
      <c r="A26" s="7" t="s">
        <v>24</v>
      </c>
      <c r="B26" s="8">
        <f>SUM(B14:B25)</f>
        <v>66265.755000000005</v>
      </c>
      <c r="C26" s="8">
        <f t="shared" ref="C26:J26" si="2">SUM(C14:C25)</f>
        <v>17042.508000000002</v>
      </c>
      <c r="D26" s="8">
        <f t="shared" si="2"/>
        <v>40342.269</v>
      </c>
      <c r="E26" s="8">
        <f t="shared" si="2"/>
        <v>5745.2520000000004</v>
      </c>
      <c r="F26" s="8">
        <f t="shared" si="2"/>
        <v>740.49900000000002</v>
      </c>
      <c r="G26" s="8">
        <f t="shared" si="2"/>
        <v>2986.5</v>
      </c>
      <c r="H26" s="8">
        <f t="shared" si="2"/>
        <v>1082.001</v>
      </c>
      <c r="I26" s="8">
        <f t="shared" si="2"/>
        <v>619.5</v>
      </c>
      <c r="J26" s="8">
        <f t="shared" si="2"/>
        <v>204.50400000000002</v>
      </c>
    </row>
    <row r="27" spans="1:10" ht="15.75">
      <c r="A27" s="12" t="s">
        <v>25</v>
      </c>
      <c r="B27" s="6">
        <f>'МАКС_п-ка 2кв.'!B27+'ВТБ_п-ка 2кв.'!B27</f>
        <v>4720.2510000000002</v>
      </c>
      <c r="C27" s="6">
        <f>'МАКС_п-ка 2кв.'!C27+'ВТБ_п-ка 2кв.'!C27</f>
        <v>1518.75</v>
      </c>
      <c r="D27" s="6">
        <f>'МАКС_п-ка 2кв.'!D27+'ВТБ_п-ка 2кв.'!D27</f>
        <v>8143.3320000000003</v>
      </c>
      <c r="E27" s="6">
        <f>'МАКС_п-ка 2кв.'!E27+'ВТБ_п-ка 2кв.'!E27</f>
        <v>732.24899999999991</v>
      </c>
      <c r="F27" s="6">
        <f>'МАКС_п-ка 2кв.'!F27+'ВТБ_п-ка 2кв.'!F27</f>
        <v>132.999</v>
      </c>
      <c r="G27" s="6">
        <f>'МАКС_п-ка 2кв.'!G27+'ВТБ_п-ка 2кв.'!G27</f>
        <v>368.00099999999998</v>
      </c>
      <c r="H27" s="6">
        <f>'МАКС_п-ка 2кв.'!H27+'ВТБ_п-ка 2кв.'!H27</f>
        <v>135.249</v>
      </c>
      <c r="I27" s="6">
        <f>'МАКС_п-ка 2кв.'!I27+'ВТБ_п-ка 2кв.'!I27</f>
        <v>83.001000000000005</v>
      </c>
      <c r="J27" s="6">
        <f>'МАКС_п-ка 2кв.'!J27+'ВТБ_п-ка 2кв.'!J27</f>
        <v>24.582000000000001</v>
      </c>
    </row>
    <row r="28" spans="1:10" ht="15.75">
      <c r="A28" s="12" t="s">
        <v>26</v>
      </c>
      <c r="B28" s="6">
        <f>'МАКС_п-ка 2кв.'!B28+'ВТБ_п-ка 2кв.'!B28</f>
        <v>7596.4979999999996</v>
      </c>
      <c r="C28" s="6">
        <f>'МАКС_п-ка 2кв.'!C28+'ВТБ_п-ка 2кв.'!C28</f>
        <v>2885.0010000000002</v>
      </c>
      <c r="D28" s="6">
        <f>'МАКС_п-ка 2кв.'!D28+'ВТБ_п-ка 2кв.'!D28</f>
        <v>11544.753000000001</v>
      </c>
      <c r="E28" s="6">
        <f>'МАКС_п-ка 2кв.'!E28+'ВТБ_п-ка 2кв.'!E28</f>
        <v>1435.749</v>
      </c>
      <c r="F28" s="6">
        <f>'МАКС_п-ка 2кв.'!F28+'ВТБ_п-ка 2кв.'!F28</f>
        <v>14.001000000000001</v>
      </c>
      <c r="G28" s="6">
        <f>'МАКС_п-ка 2кв.'!G28+'ВТБ_п-ка 2кв.'!G28</f>
        <v>677.25000000000011</v>
      </c>
      <c r="H28" s="6">
        <f>'МАКС_п-ка 2кв.'!H28+'ВТБ_п-ка 2кв.'!H28</f>
        <v>245.751</v>
      </c>
      <c r="I28" s="6">
        <f>'МАКС_п-ка 2кв.'!I28+'ВТБ_п-ка 2кв.'!I28</f>
        <v>141.999</v>
      </c>
      <c r="J28" s="6">
        <f>'МАКС_п-ка 2кв.'!J28+'ВТБ_п-ка 2кв.'!J28</f>
        <v>29.498999999999999</v>
      </c>
    </row>
    <row r="29" spans="1:10" ht="15.75">
      <c r="A29" s="5" t="s">
        <v>27</v>
      </c>
      <c r="B29" s="6">
        <f>'МАКС_п-ка 2кв.'!B29+'ВТБ_п-ка 2кв.'!B29</f>
        <v>28288.002</v>
      </c>
      <c r="C29" s="6">
        <f>'МАКС_п-ка 2кв.'!C29+'ВТБ_п-ка 2кв.'!C29</f>
        <v>4942.7460000000001</v>
      </c>
      <c r="D29" s="6">
        <f>'МАКС_п-ка 2кв.'!D29+'ВТБ_п-ка 2кв.'!D29</f>
        <v>38560.743000000002</v>
      </c>
      <c r="E29" s="6">
        <f>'МАКС_п-ка 2кв.'!E29+'ВТБ_п-ка 2кв.'!E29</f>
        <v>0</v>
      </c>
      <c r="F29" s="6">
        <f>'МАКС_п-ка 2кв.'!F29+'ВТБ_п-ка 2кв.'!F29</f>
        <v>723.24900000000002</v>
      </c>
      <c r="G29" s="6">
        <f>'МАКС_п-ка 2кв.'!G29+'ВТБ_п-ка 2кв.'!G29</f>
        <v>2974.248</v>
      </c>
      <c r="H29" s="6">
        <f>'МАКС_п-ка 2кв.'!H29+'ВТБ_п-ка 2кв.'!H29</f>
        <v>1079.25</v>
      </c>
      <c r="I29" s="6">
        <f>'МАКС_п-ка 2кв.'!I29+'ВТБ_п-ка 2кв.'!I29</f>
        <v>623.00099999999998</v>
      </c>
      <c r="J29" s="6">
        <f>'МАКС_п-ка 2кв.'!J29+'ВТБ_п-ка 2кв.'!J29</f>
        <v>0</v>
      </c>
    </row>
    <row r="30" spans="1:10" ht="15.75">
      <c r="A30" s="12" t="s">
        <v>28</v>
      </c>
      <c r="B30" s="6">
        <f>'МАКС_п-ка 2кв.'!B30+'ВТБ_п-ка 2кв.'!B30</f>
        <v>953.06799999999998</v>
      </c>
      <c r="C30" s="6">
        <f>'МАКС_п-ка 2кв.'!C30+'ВТБ_п-ка 2кв.'!C30</f>
        <v>436.86599999999999</v>
      </c>
      <c r="D30" s="6">
        <f>'МАКС_п-ка 2кв.'!D30+'ВТБ_п-ка 2кв.'!D30</f>
        <v>2527.4659999999999</v>
      </c>
      <c r="E30" s="6">
        <f>'МАКС_п-ка 2кв.'!E30+'ВТБ_п-ка 2кв.'!E30</f>
        <v>138.334</v>
      </c>
      <c r="F30" s="6">
        <f>'МАКС_п-ка 2кв.'!F30+'ВТБ_п-ка 2кв.'!F30</f>
        <v>5</v>
      </c>
      <c r="G30" s="6">
        <f>'МАКС_п-ка 2кв.'!G30+'ВТБ_п-ка 2кв.'!G30</f>
        <v>100.4</v>
      </c>
      <c r="H30" s="6">
        <f>'МАКС_п-ка 2кв.'!H30+'ВТБ_п-ка 2кв.'!H30</f>
        <v>37.134</v>
      </c>
      <c r="I30" s="6">
        <f>'МАКС_п-ка 2кв.'!I30+'ВТБ_п-ка 2кв.'!I30</f>
        <v>23.334</v>
      </c>
      <c r="J30" s="6">
        <f>'МАКС_п-ка 2кв.'!J30+'ВТБ_п-ка 2кв.'!J30</f>
        <v>3.5999999999999996</v>
      </c>
    </row>
    <row r="31" spans="1:10" ht="15.75">
      <c r="A31" s="12" t="s">
        <v>29</v>
      </c>
      <c r="B31" s="6">
        <f>'МАКС_п-ка 2кв.'!B31+'ВТБ_п-ка 2кв.'!B31</f>
        <v>4668.75</v>
      </c>
      <c r="C31" s="6">
        <f>'МАКС_п-ка 2кв.'!C31+'ВТБ_п-ка 2кв.'!C31</f>
        <v>1487.5050000000001</v>
      </c>
      <c r="D31" s="6">
        <f>'МАКС_п-ка 2кв.'!D31+'ВТБ_п-ка 2кв.'!D31</f>
        <v>6169.2449999999999</v>
      </c>
      <c r="E31" s="6">
        <f>'МАКС_п-ка 2кв.'!E31+'ВТБ_п-ка 2кв.'!E31</f>
        <v>500.00099999999998</v>
      </c>
      <c r="F31" s="6">
        <f>'МАКС_п-ка 2кв.'!F31+'ВТБ_п-ка 2кв.'!F31</f>
        <v>68.001000000000005</v>
      </c>
      <c r="G31" s="6">
        <f>'МАКС_п-ка 2кв.'!G31+'ВТБ_п-ка 2кв.'!G31</f>
        <v>316.25099999999992</v>
      </c>
      <c r="H31" s="6">
        <f>'МАКС_п-ка 2кв.'!H31+'ВТБ_п-ка 2кв.'!H31</f>
        <v>115.749</v>
      </c>
      <c r="I31" s="6">
        <f>'МАКС_п-ка 2кв.'!I31+'ВТБ_п-ка 2кв.'!I31</f>
        <v>69.75</v>
      </c>
      <c r="J31" s="6">
        <f>'МАКС_п-ка 2кв.'!J31+'ВТБ_п-ка 2кв.'!J31</f>
        <v>14.25</v>
      </c>
    </row>
    <row r="32" spans="1:10" ht="15.75">
      <c r="A32" s="12" t="s">
        <v>30</v>
      </c>
      <c r="B32" s="6">
        <f>'МАКС_п-ка 2кв.'!B32+'ВТБ_п-ка 2кв.'!B32</f>
        <v>3074.7510000000002</v>
      </c>
      <c r="C32" s="6">
        <f>'МАКС_п-ка 2кв.'!C32+'ВТБ_п-ка 2кв.'!C32</f>
        <v>1500.0029999999999</v>
      </c>
      <c r="D32" s="6">
        <f>'МАКС_п-ка 2кв.'!D32+'ВТБ_п-ка 2кв.'!D32</f>
        <v>8968.7520000000004</v>
      </c>
      <c r="E32" s="6">
        <f>'МАКС_п-ка 2кв.'!E32+'ВТБ_п-ка 2кв.'!E32</f>
        <v>450</v>
      </c>
      <c r="F32" s="6">
        <f>'МАКС_п-ка 2кв.'!F32+'ВТБ_п-ка 2кв.'!F32</f>
        <v>10.5</v>
      </c>
      <c r="G32" s="6">
        <f>'МАКС_п-ка 2кв.'!G32+'ВТБ_п-ка 2кв.'!G32</f>
        <v>322.25099999999998</v>
      </c>
      <c r="H32" s="6">
        <f>'МАКС_п-ка 2кв.'!H32+'ВТБ_п-ка 2кв.'!H32</f>
        <v>117</v>
      </c>
      <c r="I32" s="6">
        <f>'МАКС_п-ка 2кв.'!I32+'ВТБ_п-ка 2кв.'!I32</f>
        <v>67.748999999999995</v>
      </c>
      <c r="J32" s="6">
        <f>'МАКС_п-ка 2кв.'!J32+'ВТБ_п-ка 2кв.'!J32</f>
        <v>5.25</v>
      </c>
    </row>
    <row r="33" spans="1:10" ht="15.75">
      <c r="A33" s="12" t="s">
        <v>31</v>
      </c>
      <c r="B33" s="6">
        <f>'МАКС_п-ка 2кв.'!B33+'ВТБ_п-ка 2кв.'!B33</f>
        <v>11177.151</v>
      </c>
      <c r="C33" s="6">
        <f>'МАКС_п-ка 2кв.'!C33+'ВТБ_п-ка 2кв.'!C33</f>
        <v>4215.8010000000004</v>
      </c>
      <c r="D33" s="6">
        <f>'МАКС_п-ка 2кв.'!D33+'ВТБ_п-ка 2кв.'!D33</f>
        <v>27015.756000000001</v>
      </c>
      <c r="E33" s="6">
        <f>'МАКС_п-ка 2кв.'!E33+'ВТБ_п-ка 2кв.'!E33</f>
        <v>2424.9989999999998</v>
      </c>
      <c r="F33" s="6">
        <f>'МАКС_п-ка 2кв.'!F33+'ВТБ_п-ка 2кв.'!F33</f>
        <v>234</v>
      </c>
      <c r="G33" s="6">
        <f>'МАКС_п-ка 2кв.'!G33+'ВТБ_п-ка 2кв.'!G33</f>
        <v>1187.001</v>
      </c>
      <c r="H33" s="6">
        <f>'МАКС_п-ка 2кв.'!H33+'ВТБ_п-ка 2кв.'!H33</f>
        <v>420.50099999999998</v>
      </c>
      <c r="I33" s="6">
        <f>'МАКС_п-ка 2кв.'!I33+'ВТБ_п-ка 2кв.'!I33</f>
        <v>215.001</v>
      </c>
      <c r="J33" s="6">
        <f>'МАКС_п-ка 2кв.'!J33+'ВТБ_п-ка 2кв.'!J33</f>
        <v>30</v>
      </c>
    </row>
    <row r="34" spans="1:10" ht="15.75">
      <c r="A34" s="12" t="s">
        <v>32</v>
      </c>
      <c r="B34" s="6">
        <f>'МАКС_п-ка 2кв.'!B34+'ВТБ_п-ка 2кв.'!B34</f>
        <v>2856.0160000000001</v>
      </c>
      <c r="C34" s="6">
        <f>'МАКС_п-ка 2кв.'!C34+'ВТБ_п-ка 2кв.'!C34</f>
        <v>1097.0429999999999</v>
      </c>
      <c r="D34" s="6">
        <f>'МАКС_п-ка 2кв.'!D34+'ВТБ_п-ка 2кв.'!D34</f>
        <v>4079.1439999999998</v>
      </c>
      <c r="E34" s="6">
        <f>'МАКС_п-ка 2кв.'!E34+'ВТБ_п-ка 2кв.'!E34</f>
        <v>319.56799999999998</v>
      </c>
      <c r="F34" s="6">
        <f>'МАКС_п-ка 2кв.'!F34+'ВТБ_п-ка 2кв.'!F34</f>
        <v>15.673</v>
      </c>
      <c r="G34" s="6">
        <f>'МАКС_п-ка 2кв.'!G34+'ВТБ_п-ка 2кв.'!G34</f>
        <v>223.54000000000002</v>
      </c>
      <c r="H34" s="6">
        <f>'МАКС_п-ка 2кв.'!H34+'ВТБ_п-ка 2кв.'!H34</f>
        <v>79.927000000000021</v>
      </c>
      <c r="I34" s="6">
        <f>'МАКС_п-ка 2кв.'!I34+'ВТБ_п-ка 2кв.'!I34</f>
        <v>42.884</v>
      </c>
      <c r="J34" s="6">
        <f>'МАКС_п-ка 2кв.'!J34+'ВТБ_п-ка 2кв.'!J34</f>
        <v>3.419</v>
      </c>
    </row>
    <row r="35" spans="1:10" ht="15.75">
      <c r="A35" s="12" t="s">
        <v>33</v>
      </c>
      <c r="B35" s="6">
        <f>'МАКС_п-ка 2кв.'!B35+'ВТБ_п-ка 2кв.'!B35</f>
        <v>2846.2740000000003</v>
      </c>
      <c r="C35" s="6">
        <f>'МАКС_п-ка 2кв.'!C35+'ВТБ_п-ка 2кв.'!C35</f>
        <v>1166.0440000000001</v>
      </c>
      <c r="D35" s="6">
        <f>'МАКС_п-ка 2кв.'!D35+'ВТБ_п-ка 2кв.'!D35</f>
        <v>4371.549</v>
      </c>
      <c r="E35" s="6">
        <f>'МАКС_п-ка 2кв.'!E35+'ВТБ_п-ка 2кв.'!E35</f>
        <v>272.79500000000002</v>
      </c>
      <c r="F35" s="6">
        <f>'МАКС_п-ка 2кв.'!F35+'ВТБ_п-ка 2кв.'!F35</f>
        <v>42.029000000000011</v>
      </c>
      <c r="G35" s="6">
        <f>'МАКС_п-ка 2кв.'!G35+'ВТБ_п-ка 2кв.'!G35</f>
        <v>226.48400000000001</v>
      </c>
      <c r="H35" s="6">
        <f>'МАКС_п-ка 2кв.'!H35+'ВТБ_п-ка 2кв.'!H35</f>
        <v>83.742000000000019</v>
      </c>
      <c r="I35" s="6">
        <f>'МАКС_п-ка 2кв.'!I35+'ВТБ_п-ка 2кв.'!I35</f>
        <v>52.815000000000005</v>
      </c>
      <c r="J35" s="6">
        <f>'МАКС_п-ка 2кв.'!J35+'ВТБ_п-ка 2кв.'!J35</f>
        <v>1.903</v>
      </c>
    </row>
    <row r="36" spans="1:10" ht="15.75">
      <c r="A36" s="16" t="s">
        <v>34</v>
      </c>
      <c r="B36" s="6">
        <f>'МАКС_п-ка 2кв.'!B36+'ВТБ_п-ка 2кв.'!B36</f>
        <v>0</v>
      </c>
      <c r="C36" s="6">
        <f>'МАКС_п-ка 2кв.'!C36+'ВТБ_п-ка 2кв.'!C36</f>
        <v>0</v>
      </c>
      <c r="D36" s="6">
        <f>'МАКС_п-ка 2кв.'!D36+'ВТБ_п-ка 2кв.'!D36</f>
        <v>266.75099999999998</v>
      </c>
      <c r="E36" s="6">
        <f>'МАКС_п-ка 2кв.'!E36+'ВТБ_п-ка 2кв.'!E36</f>
        <v>0</v>
      </c>
      <c r="F36" s="6">
        <f>'МАКС_п-ка 2кв.'!F36+'ВТБ_п-ка 2кв.'!F36</f>
        <v>0</v>
      </c>
      <c r="G36" s="6">
        <f>'МАКС_п-ка 2кв.'!G36+'ВТБ_п-ка 2кв.'!G36</f>
        <v>0</v>
      </c>
      <c r="H36" s="6">
        <f>'МАКС_п-ка 2кв.'!H36+'ВТБ_п-ка 2кв.'!H36</f>
        <v>0</v>
      </c>
      <c r="I36" s="6">
        <f>'МАКС_п-ка 2кв.'!I36+'ВТБ_п-ка 2кв.'!I36</f>
        <v>0</v>
      </c>
      <c r="J36" s="6">
        <f>'МАКС_п-ка 2кв.'!J36+'ВТБ_п-ка 2кв.'!J36</f>
        <v>0</v>
      </c>
    </row>
    <row r="37" spans="1:10" ht="15.75">
      <c r="A37" s="17" t="s">
        <v>35</v>
      </c>
      <c r="B37" s="6">
        <f>'МАКС_п-ка 2кв.'!B37+'ВТБ_п-ка 2кв.'!B37</f>
        <v>2620.9340000000002</v>
      </c>
      <c r="C37" s="6">
        <f>'МАКС_п-ка 2кв.'!C37+'ВТБ_п-ка 2кв.'!C37</f>
        <v>1201.383</v>
      </c>
      <c r="D37" s="6">
        <f>'МАКС_п-ка 2кв.'!D37+'ВТБ_п-ка 2кв.'!D37</f>
        <v>6950.527</v>
      </c>
      <c r="E37" s="6">
        <f>'МАКС_п-ка 2кв.'!E37+'ВТБ_п-ка 2кв.'!E37</f>
        <v>380.41699999999997</v>
      </c>
      <c r="F37" s="6">
        <f>'МАКС_п-ка 2кв.'!F37+'ВТБ_п-ка 2кв.'!F37</f>
        <v>13.75</v>
      </c>
      <c r="G37" s="6">
        <f>'МАКС_п-ка 2кв.'!G37+'ВТБ_п-ка 2кв.'!G37</f>
        <v>276.10000000000002</v>
      </c>
      <c r="H37" s="6">
        <f>'МАКС_п-ка 2кв.'!H37+'ВТБ_п-ка 2кв.'!H37</f>
        <v>102.117</v>
      </c>
      <c r="I37" s="6">
        <f>'МАКС_п-ка 2кв.'!I37+'ВТБ_п-ка 2кв.'!I37</f>
        <v>64.167000000000002</v>
      </c>
      <c r="J37" s="6">
        <f>'МАКС_п-ка 2кв.'!J37+'ВТБ_п-ка 2кв.'!J37</f>
        <v>9.9</v>
      </c>
    </row>
    <row r="38" spans="1:10" ht="15.75">
      <c r="A38" s="18" t="s">
        <v>36</v>
      </c>
      <c r="B38" s="6">
        <f>'МАКС_п-ка 2кв.'!B38+'ВТБ_п-ка 2кв.'!B38</f>
        <v>2155.4870000000001</v>
      </c>
      <c r="C38" s="6">
        <f>'МАКС_п-ка 2кв.'!C38+'ВТБ_п-ка 2кв.'!C38</f>
        <v>827.95499999999993</v>
      </c>
      <c r="D38" s="6">
        <f>'МАКС_п-ка 2кв.'!D38+'ВТБ_п-ка 2кв.'!D38</f>
        <v>3078.6039999999994</v>
      </c>
      <c r="E38" s="6">
        <f>'МАКС_п-ка 2кв.'!E38+'ВТБ_п-ка 2кв.'!E38</f>
        <v>241.18299999999999</v>
      </c>
      <c r="F38" s="6">
        <f>'МАКС_п-ка 2кв.'!F38+'ВТБ_п-ка 2кв.'!F38</f>
        <v>11.827999999999999</v>
      </c>
      <c r="G38" s="6">
        <f>'МАКС_п-ка 2кв.'!G38+'ВТБ_п-ка 2кв.'!G38</f>
        <v>168.70999999999998</v>
      </c>
      <c r="H38" s="6">
        <f>'МАКС_п-ка 2кв.'!H38+'ВТБ_п-ка 2кв.'!H38</f>
        <v>60.322999999999993</v>
      </c>
      <c r="I38" s="6">
        <f>'МАКС_п-ка 2кв.'!I38+'ВТБ_п-ка 2кв.'!I38</f>
        <v>32.365000000000002</v>
      </c>
      <c r="J38" s="6">
        <f>'МАКС_п-ка 2кв.'!J38+'ВТБ_п-ка 2кв.'!J38</f>
        <v>2.581</v>
      </c>
    </row>
    <row r="39" spans="1:10" ht="31.5">
      <c r="A39" s="19" t="s">
        <v>37</v>
      </c>
      <c r="B39" s="6">
        <f>'МАКС_п-ка 2кв.'!B39+'ВТБ_п-ка 2кв.'!B39</f>
        <v>1640.2260000000003</v>
      </c>
      <c r="C39" s="6">
        <f>'МАКС_п-ка 2кв.'!C39+'ВТБ_п-ка 2кв.'!C39</f>
        <v>671.95699999999999</v>
      </c>
      <c r="D39" s="6">
        <f>'МАКС_п-ка 2кв.'!D39+'ВТБ_п-ка 2кв.'!D39</f>
        <v>2519.1959999999999</v>
      </c>
      <c r="E39" s="6">
        <f>'МАКС_п-ка 2кв.'!E39+'ВТБ_п-ка 2кв.'!E39</f>
        <v>157.20400000000004</v>
      </c>
      <c r="F39" s="6">
        <f>'МАКС_п-ка 2кв.'!F39+'ВТБ_п-ка 2кв.'!F39</f>
        <v>24.220000000000002</v>
      </c>
      <c r="G39" s="6">
        <f>'МАКС_п-ка 2кв.'!G39+'ВТБ_п-ка 2кв.'!G39</f>
        <v>130.51599999999999</v>
      </c>
      <c r="H39" s="6">
        <f>'МАКС_п-ка 2кв.'!H39+'ВТБ_п-ка 2кв.'!H39</f>
        <v>48.258000000000003</v>
      </c>
      <c r="I39" s="6">
        <f>'МАКС_п-ка 2кв.'!I39+'ВТБ_п-ка 2кв.'!I39</f>
        <v>30.434999999999999</v>
      </c>
      <c r="J39" s="6">
        <f>'МАКС_п-ка 2кв.'!J39+'ВТБ_п-ка 2кв.'!J39</f>
        <v>1.097</v>
      </c>
    </row>
    <row r="40" spans="1:10" s="9" customFormat="1" ht="15.75">
      <c r="A40" s="21" t="s">
        <v>39</v>
      </c>
      <c r="B40" s="8">
        <f>SUM(B27:B39)</f>
        <v>72597.407999999996</v>
      </c>
      <c r="C40" s="8">
        <f t="shared" ref="C40:J40" si="3">SUM(C27:C39)</f>
        <v>21951.054</v>
      </c>
      <c r="D40" s="8">
        <f t="shared" si="3"/>
        <v>124195.818</v>
      </c>
      <c r="E40" s="8">
        <f t="shared" si="3"/>
        <v>7052.4989999999998</v>
      </c>
      <c r="F40" s="8">
        <f t="shared" si="3"/>
        <v>1295.25</v>
      </c>
      <c r="G40" s="8">
        <f t="shared" si="3"/>
        <v>6970.7520000000013</v>
      </c>
      <c r="H40" s="8">
        <f t="shared" si="3"/>
        <v>2525.0010000000002</v>
      </c>
      <c r="I40" s="8">
        <f t="shared" si="3"/>
        <v>1446.501</v>
      </c>
      <c r="J40" s="8">
        <f t="shared" si="3"/>
        <v>126.08100000000002</v>
      </c>
    </row>
    <row r="41" spans="1:10" ht="15.75">
      <c r="A41" s="5" t="s">
        <v>40</v>
      </c>
      <c r="B41" s="6">
        <f>'МАКС_п-ка 2кв.'!B41+'ВТБ_п-ка 2кв.'!B41</f>
        <v>6435</v>
      </c>
      <c r="C41" s="6">
        <f>'МАКС_п-ка 2кв.'!C41+'ВТБ_п-ка 2кв.'!C41</f>
        <v>1039.75</v>
      </c>
      <c r="D41" s="6">
        <f>'МАКС_п-ка 2кв.'!D41+'ВТБ_п-ка 2кв.'!D41</f>
        <v>7247.6</v>
      </c>
      <c r="E41" s="6">
        <f>'МАКС_п-ка 2кв.'!E41+'ВТБ_п-ка 2кв.'!E41</f>
        <v>0</v>
      </c>
      <c r="F41" s="6">
        <f>'МАКС_п-ка 2кв.'!F41+'ВТБ_п-ка 2кв.'!F41</f>
        <v>114.2</v>
      </c>
      <c r="G41" s="6">
        <f>'МАКС_п-ка 2кв.'!G41+'ВТБ_п-ка 2кв.'!G41</f>
        <v>787.85</v>
      </c>
      <c r="H41" s="6">
        <f>'МАКС_п-ка 2кв.'!H41+'ВТБ_п-ка 2кв.'!H41</f>
        <v>282.85000000000002</v>
      </c>
      <c r="I41" s="6">
        <f>'МАКС_п-ка 2кв.'!I41+'ВТБ_п-ка 2кв.'!I41</f>
        <v>155.05000000000001</v>
      </c>
      <c r="J41" s="6">
        <f>'МАКС_п-ка 2кв.'!J41+'ВТБ_п-ка 2кв.'!J41</f>
        <v>0</v>
      </c>
    </row>
    <row r="42" spans="1:10" ht="15.75">
      <c r="A42" s="12" t="s">
        <v>41</v>
      </c>
      <c r="B42" s="6">
        <f>'МАКС_п-ка 2кв.'!B42+'ВТБ_п-ка 2кв.'!B42</f>
        <v>4926.2550000000001</v>
      </c>
      <c r="C42" s="6">
        <f>'МАКС_п-ка 2кв.'!C42+'ВТБ_п-ка 2кв.'!C42</f>
        <v>1911.9</v>
      </c>
      <c r="D42" s="6">
        <f>'МАКС_п-ка 2кв.'!D42+'ВТБ_п-ка 2кв.'!D42</f>
        <v>7518.2489999999998</v>
      </c>
      <c r="E42" s="6">
        <f>'МАКС_п-ка 2кв.'!E42+'ВТБ_п-ка 2кв.'!E42</f>
        <v>609.24900000000002</v>
      </c>
      <c r="F42" s="6">
        <f>'МАКС_п-ка 2кв.'!F42+'ВТБ_п-ка 2кв.'!F42</f>
        <v>74.751000000000005</v>
      </c>
      <c r="G42" s="6">
        <f>'МАКС_п-ка 2кв.'!G42+'ВТБ_п-ка 2кв.'!G42</f>
        <v>443.75099999999998</v>
      </c>
      <c r="H42" s="6">
        <f>'МАКС_п-ка 2кв.'!H42+'ВТБ_п-ка 2кв.'!H42</f>
        <v>161.001</v>
      </c>
      <c r="I42" s="6">
        <f>'МАКС_п-ка 2кв.'!I42+'ВТБ_п-ка 2кв.'!I42</f>
        <v>92.498999999999995</v>
      </c>
      <c r="J42" s="6">
        <f>'МАКС_п-ка 2кв.'!J42+'ВТБ_п-ка 2кв.'!J42</f>
        <v>10.5</v>
      </c>
    </row>
    <row r="43" spans="1:10" ht="31.5">
      <c r="A43" s="16" t="s">
        <v>42</v>
      </c>
      <c r="B43" s="6">
        <f>'МАКС_п-ка 2кв.'!B43+'ВТБ_п-ка 2кв.'!B43</f>
        <v>5504.4959999999992</v>
      </c>
      <c r="C43" s="6">
        <f>'МАКС_п-ка 2кв.'!C43+'ВТБ_п-ка 2кв.'!C43</f>
        <v>1250.0039999999999</v>
      </c>
      <c r="D43" s="6">
        <f>'МАКС_п-ка 2кв.'!D43+'ВТБ_п-ка 2кв.'!D43</f>
        <v>8699.9939999999988</v>
      </c>
      <c r="E43" s="6">
        <f>'МАКС_п-ка 2кв.'!E43+'ВТБ_п-ка 2кв.'!E43</f>
        <v>0</v>
      </c>
      <c r="F43" s="6">
        <f>'МАКС_п-ка 2кв.'!F43+'ВТБ_п-ка 2кв.'!F43</f>
        <v>10.5</v>
      </c>
      <c r="G43" s="6">
        <f>'МАКС_п-ка 2кв.'!G43+'ВТБ_п-ка 2кв.'!G43</f>
        <v>316.5</v>
      </c>
      <c r="H43" s="6">
        <f>'МАКС_п-ка 2кв.'!H43+'ВТБ_п-ка 2кв.'!H43</f>
        <v>118.5</v>
      </c>
      <c r="I43" s="6">
        <f>'МАКС_п-ка 2кв.'!I43+'ВТБ_п-ка 2кв.'!I43</f>
        <v>78.501000000000005</v>
      </c>
      <c r="J43" s="6">
        <f>'МАКС_п-ка 2кв.'!J43+'ВТБ_п-ка 2кв.'!J43</f>
        <v>0</v>
      </c>
    </row>
    <row r="44" spans="1:10" ht="15.75">
      <c r="A44" s="22" t="s">
        <v>43</v>
      </c>
      <c r="B44" s="6">
        <f>'МАКС_п-ка 2кв.'!B44+'ВТБ_п-ка 2кв.'!B44</f>
        <v>25740</v>
      </c>
      <c r="C44" s="6">
        <f>'МАКС_п-ка 2кв.'!C44+'ВТБ_п-ка 2кв.'!C44</f>
        <v>4158.9979999999996</v>
      </c>
      <c r="D44" s="6">
        <f>'МАКС_п-ка 2кв.'!D44+'ВТБ_п-ка 2кв.'!D44</f>
        <v>28990.399000000001</v>
      </c>
      <c r="E44" s="6">
        <f>'МАКС_п-ка 2кв.'!E44+'ВТБ_п-ка 2кв.'!E44</f>
        <v>0</v>
      </c>
      <c r="F44" s="6">
        <f>'МАКС_п-ка 2кв.'!F44+'ВТБ_п-ка 2кв.'!F44</f>
        <v>456.79899999999998</v>
      </c>
      <c r="G44" s="6">
        <f>'МАКС_п-ка 2кв.'!G44+'ВТБ_п-ка 2кв.'!G44</f>
        <v>3151.3989999999999</v>
      </c>
      <c r="H44" s="6">
        <f>'МАКС_п-ка 2кв.'!H44+'ВТБ_п-ка 2кв.'!H44</f>
        <v>1131.4010000000001</v>
      </c>
      <c r="I44" s="6">
        <f>'МАКС_п-ка 2кв.'!I44+'ВТБ_п-ка 2кв.'!I44</f>
        <v>620.20100000000002</v>
      </c>
      <c r="J44" s="6">
        <f>'МАКС_п-ка 2кв.'!J44+'ВТБ_п-ка 2кв.'!J44</f>
        <v>0</v>
      </c>
    </row>
    <row r="45" spans="1:10" s="9" customFormat="1" ht="15.75">
      <c r="A45" s="23" t="s">
        <v>44</v>
      </c>
      <c r="B45" s="8">
        <f>SUM(B41:B44)</f>
        <v>42605.751000000004</v>
      </c>
      <c r="C45" s="8">
        <f t="shared" ref="C45:J45" si="4">SUM(C41:C44)</f>
        <v>8360.652</v>
      </c>
      <c r="D45" s="8">
        <f t="shared" si="4"/>
        <v>52456.241999999998</v>
      </c>
      <c r="E45" s="8">
        <f t="shared" si="4"/>
        <v>609.24900000000002</v>
      </c>
      <c r="F45" s="8">
        <f t="shared" si="4"/>
        <v>656.25</v>
      </c>
      <c r="G45" s="8">
        <f t="shared" si="4"/>
        <v>4699.5</v>
      </c>
      <c r="H45" s="8">
        <f t="shared" si="4"/>
        <v>1693.752</v>
      </c>
      <c r="I45" s="8">
        <f t="shared" si="4"/>
        <v>946.25099999999998</v>
      </c>
      <c r="J45" s="8">
        <f t="shared" si="4"/>
        <v>10.5</v>
      </c>
    </row>
    <row r="46" spans="1:10" ht="15.75">
      <c r="A46" s="5" t="s">
        <v>45</v>
      </c>
      <c r="B46" s="6">
        <f>'МАКС_п-ка 2кв.'!B46+'ВТБ_п-ка 2кв.'!B46</f>
        <v>28190.748</v>
      </c>
      <c r="C46" s="6">
        <f>'МАКС_п-ка 2кв.'!C46+'ВТБ_п-ка 2кв.'!C46</f>
        <v>5850</v>
      </c>
      <c r="D46" s="6">
        <f>'МАКС_п-ка 2кв.'!D46+'ВТБ_п-ка 2кв.'!D46</f>
        <v>95850.206999999995</v>
      </c>
      <c r="E46" s="6">
        <f>'МАКС_п-ка 2кв.'!E46+'ВТБ_п-ка 2кв.'!E46</f>
        <v>24841.749</v>
      </c>
      <c r="F46" s="6">
        <f>'МАКС_п-ка 2кв.'!F46+'ВТБ_п-ка 2кв.'!F46</f>
        <v>0</v>
      </c>
      <c r="G46" s="6">
        <f>'МАКС_п-ка 2кв.'!G46+'ВТБ_п-ка 2кв.'!G46</f>
        <v>0</v>
      </c>
      <c r="H46" s="6">
        <f>'МАКС_п-ка 2кв.'!H46+'ВТБ_п-ка 2кв.'!H46</f>
        <v>0</v>
      </c>
      <c r="I46" s="6">
        <f>'МАКС_п-ка 2кв.'!I46+'ВТБ_п-ка 2кв.'!I46</f>
        <v>0</v>
      </c>
      <c r="J46" s="6">
        <f>'МАКС_п-ка 2кв.'!J46+'ВТБ_п-ка 2кв.'!J46</f>
        <v>225.75299999999999</v>
      </c>
    </row>
    <row r="47" spans="1:10" ht="31.5">
      <c r="A47" s="5" t="s">
        <v>46</v>
      </c>
      <c r="B47" s="6">
        <f>'МАКС_п-ка 2кв.'!B47+'ВТБ_п-ка 2кв.'!B47</f>
        <v>8051.3</v>
      </c>
      <c r="C47" s="6">
        <f>'МАКС_п-ка 2кв.'!C47+'ВТБ_п-ка 2кв.'!C47</f>
        <v>1404.15</v>
      </c>
      <c r="D47" s="6">
        <f>'МАКС_п-ка 2кв.'!D47+'ВТБ_п-ка 2кв.'!D47</f>
        <v>10893.25</v>
      </c>
      <c r="E47" s="6">
        <f>'МАКС_п-ка 2кв.'!E47+'ВТБ_п-ка 2кв.'!E47</f>
        <v>0</v>
      </c>
      <c r="F47" s="6">
        <f>'МАКС_п-ка 2кв.'!F47+'ВТБ_п-ка 2кв.'!F47</f>
        <v>158.55000000000001</v>
      </c>
      <c r="G47" s="6">
        <f>'МАКС_п-ка 2кв.'!G47+'ВТБ_п-ка 2кв.'!G47</f>
        <v>968</v>
      </c>
      <c r="H47" s="6">
        <f>'МАКС_п-ка 2кв.'!H47+'ВТБ_п-ка 2кв.'!H47</f>
        <v>349.20000000000005</v>
      </c>
      <c r="I47" s="6">
        <f>'МАКС_п-ка 2кв.'!I47+'ВТБ_п-ка 2кв.'!I47</f>
        <v>195.95</v>
      </c>
      <c r="J47" s="6">
        <f>'МАКС_п-ка 2кв.'!J47+'ВТБ_п-ка 2кв.'!J47</f>
        <v>0</v>
      </c>
    </row>
    <row r="48" spans="1:10" ht="15.75">
      <c r="A48" s="12" t="s">
        <v>47</v>
      </c>
      <c r="B48" s="6">
        <f>'МАКС_п-ка 2кв.'!B48+'ВТБ_п-ка 2кв.'!B48</f>
        <v>6900.2929999999988</v>
      </c>
      <c r="C48" s="6">
        <f>'МАКС_п-ка 2кв.'!C48+'ВТБ_п-ка 2кв.'!C48</f>
        <v>1530.097</v>
      </c>
      <c r="D48" s="6">
        <f>'МАКС_п-ка 2кв.'!D48+'ВТБ_п-ка 2кв.'!D48</f>
        <v>6803.7060000000001</v>
      </c>
      <c r="E48" s="6">
        <f>'МАКС_п-ка 2кв.'!E48+'ВТБ_п-ка 2кв.'!E48</f>
        <v>822.58</v>
      </c>
      <c r="F48" s="6">
        <f>'МАКС_п-ка 2кв.'!F48+'ВТБ_п-ка 2кв.'!F48</f>
        <v>408.77399999999994</v>
      </c>
      <c r="G48" s="6">
        <f>'МАКС_п-ка 2кв.'!G48+'ВТБ_п-ка 2кв.'!G48</f>
        <v>443.41899999999998</v>
      </c>
      <c r="H48" s="6">
        <f>'МАКС_п-ка 2кв.'!H48+'ВТБ_п-ка 2кв.'!H48</f>
        <v>160.74199999999999</v>
      </c>
      <c r="I48" s="6">
        <f>'МАКС_п-ка 2кв.'!I48+'ВТБ_п-ка 2кв.'!I48</f>
        <v>92.322999999999993</v>
      </c>
      <c r="J48" s="6">
        <f>'МАКС_п-ка 2кв.'!J48+'ВТБ_п-ка 2кв.'!J48</f>
        <v>20.806999999999999</v>
      </c>
    </row>
    <row r="49" spans="1:10" ht="15.75">
      <c r="A49" s="12" t="s">
        <v>48</v>
      </c>
      <c r="B49" s="6">
        <f>'МАКС_п-ка 2кв.'!B49+'ВТБ_п-ка 2кв.'!B49</f>
        <v>2098.6039999999998</v>
      </c>
      <c r="C49" s="6">
        <f>'МАКС_п-ка 2кв.'!C49+'ВТБ_п-ка 2кв.'!C49</f>
        <v>1295.4639999999999</v>
      </c>
      <c r="D49" s="6">
        <f>'МАКС_п-ка 2кв.'!D49+'ВТБ_п-ка 2кв.'!D49</f>
        <v>3351.2639999999997</v>
      </c>
      <c r="E49" s="6">
        <f>'МАКС_п-ка 2кв.'!E49+'ВТБ_п-ка 2кв.'!E49</f>
        <v>297.666</v>
      </c>
      <c r="F49" s="6">
        <f>'МАКС_п-ка 2кв.'!F49+'ВТБ_п-ка 2кв.'!F49</f>
        <v>42.933999999999997</v>
      </c>
      <c r="G49" s="6">
        <f>'МАКС_п-ка 2кв.'!G49+'ВТБ_п-ка 2кв.'!G49</f>
        <v>201.99999999999997</v>
      </c>
      <c r="H49" s="6">
        <f>'МАКС_п-ка 2кв.'!H49+'ВТБ_п-ка 2кв.'!H49</f>
        <v>72.933999999999983</v>
      </c>
      <c r="I49" s="6">
        <f>'МАКС_п-ка 2кв.'!I49+'ВТБ_п-ка 2кв.'!I49</f>
        <v>41.134</v>
      </c>
      <c r="J49" s="6">
        <f>'МАКС_п-ка 2кв.'!J49+'ВТБ_п-ка 2кв.'!J49</f>
        <v>6.4</v>
      </c>
    </row>
    <row r="50" spans="1:10" ht="15.75">
      <c r="A50" s="12" t="s">
        <v>49</v>
      </c>
      <c r="B50" s="6">
        <f>'МАКС_п-ка 2кв.'!B50+'ВТБ_п-ка 2кв.'!B50</f>
        <v>25057.503000000004</v>
      </c>
      <c r="C50" s="6">
        <f>'МАКС_п-ка 2кв.'!C50+'ВТБ_п-ка 2кв.'!C50</f>
        <v>5832.5010000000002</v>
      </c>
      <c r="D50" s="6">
        <f>'МАКС_п-ка 2кв.'!D50+'ВТБ_п-ка 2кв.'!D50</f>
        <v>28420.023000000001</v>
      </c>
      <c r="E50" s="6">
        <f>'МАКС_п-ка 2кв.'!E50+'ВТБ_п-ка 2кв.'!E50</f>
        <v>4545.75</v>
      </c>
      <c r="F50" s="6">
        <f>'МАКС_п-ка 2кв.'!F50+'ВТБ_п-ка 2кв.'!F50</f>
        <v>237.501</v>
      </c>
      <c r="G50" s="6">
        <f>'МАКС_п-ка 2кв.'!G50+'ВТБ_п-ка 2кв.'!G50</f>
        <v>1931.0010000000002</v>
      </c>
      <c r="H50" s="6">
        <f>'МАКС_п-ка 2кв.'!H50+'ВТБ_п-ка 2кв.'!H50</f>
        <v>689.25</v>
      </c>
      <c r="I50" s="6">
        <f>'МАКС_п-ка 2кв.'!I50+'ВТБ_п-ка 2кв.'!I50</f>
        <v>366.24900000000002</v>
      </c>
      <c r="J50" s="6">
        <f>'МАКС_п-ка 2кв.'!J50+'ВТБ_п-ка 2кв.'!J50</f>
        <v>52.998000000000005</v>
      </c>
    </row>
    <row r="51" spans="1:10" ht="15.75">
      <c r="A51" s="12" t="s">
        <v>50</v>
      </c>
      <c r="B51" s="6">
        <f>'МАКС_п-ка 2кв.'!B51+'ВТБ_п-ка 2кв.'!B51</f>
        <v>17712.999</v>
      </c>
      <c r="C51" s="6">
        <f>'МАКС_п-ка 2кв.'!C51+'ВТБ_п-ка 2кв.'!C51</f>
        <v>4794.5039999999999</v>
      </c>
      <c r="D51" s="6">
        <f>'МАКС_п-ка 2кв.'!D51+'ВТБ_п-ка 2кв.'!D51</f>
        <v>31897.493999999995</v>
      </c>
      <c r="E51" s="6">
        <f>'МАКС_п-ка 2кв.'!E51+'ВТБ_п-ка 2кв.'!E51</f>
        <v>2450.0010000000002</v>
      </c>
      <c r="F51" s="6">
        <f>'МАКС_п-ка 2кв.'!F51+'ВТБ_п-ка 2кв.'!F51</f>
        <v>61.5</v>
      </c>
      <c r="G51" s="6">
        <f>'МАКС_п-ка 2кв.'!G51+'ВТБ_п-ка 2кв.'!G51</f>
        <v>1354.5</v>
      </c>
      <c r="H51" s="6">
        <f>'МАКС_п-ка 2кв.'!H51+'ВТБ_п-ка 2кв.'!H51</f>
        <v>492.99900000000002</v>
      </c>
      <c r="I51" s="6">
        <f>'МАКС_п-ка 2кв.'!I51+'ВТБ_п-ка 2кв.'!I51</f>
        <v>288.75</v>
      </c>
      <c r="J51" s="6">
        <f>'МАКС_п-ка 2кв.'!J51+'ВТБ_п-ка 2кв.'!J51</f>
        <v>57.500999999999991</v>
      </c>
    </row>
    <row r="52" spans="1:10" ht="15.75">
      <c r="A52" s="12" t="s">
        <v>51</v>
      </c>
      <c r="B52" s="6">
        <f>'МАКС_п-ка 2кв.'!B52+'ВТБ_п-ка 2кв.'!B52</f>
        <v>21389.307000000001</v>
      </c>
      <c r="C52" s="6">
        <f>'МАКС_п-ка 2кв.'!C52+'ВТБ_п-ка 2кв.'!C52</f>
        <v>6447.9210000000003</v>
      </c>
      <c r="D52" s="6">
        <f>'МАКС_п-ка 2кв.'!D52+'ВТБ_п-ка 2кв.'!D52</f>
        <v>22558.994999999999</v>
      </c>
      <c r="E52" s="6">
        <f>'МАКС_п-ка 2кв.'!E52+'ВТБ_п-ка 2кв.'!E52</f>
        <v>2973</v>
      </c>
      <c r="F52" s="6">
        <f>'МАКС_п-ка 2кв.'!F52+'ВТБ_п-ка 2кв.'!F52</f>
        <v>428.00099999999998</v>
      </c>
      <c r="G52" s="6">
        <f>'МАКС_п-ка 2кв.'!G52+'ВТБ_п-ка 2кв.'!G52</f>
        <v>1923</v>
      </c>
      <c r="H52" s="6">
        <f>'МАКС_п-ка 2кв.'!H52+'ВТБ_п-ка 2кв.'!H52</f>
        <v>686.00099999999998</v>
      </c>
      <c r="I52" s="6">
        <f>'МАКС_п-ка 2кв.'!I52+'ВТБ_п-ка 2кв.'!I52</f>
        <v>363.99900000000002</v>
      </c>
      <c r="J52" s="6">
        <f>'МАКС_п-ка 2кв.'!J52+'ВТБ_п-ка 2кв.'!J52</f>
        <v>37.5</v>
      </c>
    </row>
    <row r="53" spans="1:10" ht="31.5">
      <c r="A53" s="16" t="s">
        <v>52</v>
      </c>
      <c r="B53" s="6">
        <f>'МАКС_п-ка 2кв.'!B53+'ВТБ_п-ка 2кв.'!B53</f>
        <v>43334.73000000001</v>
      </c>
      <c r="C53" s="6">
        <f>'МАКС_п-ка 2кв.'!C53+'ВТБ_п-ка 2кв.'!C53</f>
        <v>8236.2479999999996</v>
      </c>
      <c r="D53" s="6">
        <f>'МАКС_п-ка 2кв.'!D53+'ВТБ_п-ка 2кв.'!D53</f>
        <v>26914.313999999998</v>
      </c>
      <c r="E53" s="6">
        <f>'МАКС_п-ка 2кв.'!E53+'ВТБ_п-ка 2кв.'!E53</f>
        <v>7725</v>
      </c>
      <c r="F53" s="6">
        <f>'МАКС_п-ка 2кв.'!F53+'ВТБ_п-ка 2кв.'!F53</f>
        <v>48.999000000000009</v>
      </c>
      <c r="G53" s="6">
        <f>'МАКС_п-ка 2кв.'!G53+'ВТБ_п-ка 2кв.'!G53</f>
        <v>3860.0010000000002</v>
      </c>
      <c r="H53" s="6">
        <f>'МАКС_п-ка 2кв.'!H53+'ВТБ_п-ка 2кв.'!H53</f>
        <v>1388.4990000000003</v>
      </c>
      <c r="I53" s="6">
        <f>'МАКС_п-ка 2кв.'!I53+'ВТБ_п-ка 2кв.'!I53</f>
        <v>768.24900000000002</v>
      </c>
      <c r="J53" s="6">
        <f>'МАКС_п-ка 2кв.'!J53+'ВТБ_п-ка 2кв.'!J53</f>
        <v>95.831999999999994</v>
      </c>
    </row>
    <row r="54" spans="1:10" ht="15.75">
      <c r="A54" s="5" t="s">
        <v>53</v>
      </c>
      <c r="B54" s="6">
        <f>'МАКС_п-ка 2кв.'!B54+'ВТБ_п-ка 2кв.'!B54</f>
        <v>0</v>
      </c>
      <c r="C54" s="6">
        <f>'МАКС_п-ка 2кв.'!C54+'ВТБ_п-ка 2кв.'!C54</f>
        <v>0</v>
      </c>
      <c r="D54" s="6">
        <f>'МАКС_п-ка 2кв.'!D54+'ВТБ_п-ка 2кв.'!D54</f>
        <v>0</v>
      </c>
      <c r="E54" s="6">
        <f>'МАКС_п-ка 2кв.'!E54+'ВТБ_п-ка 2кв.'!E54</f>
        <v>0</v>
      </c>
      <c r="F54" s="6">
        <f>'МАКС_п-ка 2кв.'!F54+'ВТБ_п-ка 2кв.'!F54</f>
        <v>0</v>
      </c>
      <c r="G54" s="6">
        <f>'МАКС_п-ка 2кв.'!G54+'ВТБ_п-ка 2кв.'!G54</f>
        <v>0</v>
      </c>
      <c r="H54" s="6">
        <f>'МАКС_п-ка 2кв.'!H54+'ВТБ_п-ка 2кв.'!H54</f>
        <v>0</v>
      </c>
      <c r="I54" s="6">
        <f>'МАКС_п-ка 2кв.'!I54+'ВТБ_п-ка 2кв.'!I54</f>
        <v>0</v>
      </c>
      <c r="J54" s="6">
        <f>'МАКС_п-ка 2кв.'!J54+'ВТБ_п-ка 2кв.'!J54</f>
        <v>0</v>
      </c>
    </row>
    <row r="55" spans="1:10" ht="15.75">
      <c r="A55" s="16" t="s">
        <v>54</v>
      </c>
      <c r="B55" s="6">
        <f>'МАКС_п-ка 2кв.'!B55+'ВТБ_п-ка 2кв.'!B55</f>
        <v>0</v>
      </c>
      <c r="C55" s="6">
        <f>'МАКС_п-ка 2кв.'!C55+'ВТБ_п-ка 2кв.'!C55</f>
        <v>0</v>
      </c>
      <c r="D55" s="6">
        <f>'МАКС_п-ка 2кв.'!D55+'ВТБ_п-ка 2кв.'!D55</f>
        <v>0</v>
      </c>
      <c r="E55" s="6">
        <f>'МАКС_п-ка 2кв.'!E55+'ВТБ_п-ка 2кв.'!E55</f>
        <v>0</v>
      </c>
      <c r="F55" s="6">
        <f>'МАКС_п-ка 2кв.'!F55+'ВТБ_п-ка 2кв.'!F55</f>
        <v>0</v>
      </c>
      <c r="G55" s="6">
        <f>'МАКС_п-ка 2кв.'!G55+'ВТБ_п-ка 2кв.'!G55</f>
        <v>0</v>
      </c>
      <c r="H55" s="6">
        <f>'МАКС_п-ка 2кв.'!H55+'ВТБ_п-ка 2кв.'!H55</f>
        <v>0</v>
      </c>
      <c r="I55" s="6">
        <f>'МАКС_п-ка 2кв.'!I55+'ВТБ_п-ка 2кв.'!I55</f>
        <v>0</v>
      </c>
      <c r="J55" s="6">
        <f>'МАКС_п-ка 2кв.'!J55+'ВТБ_п-ка 2кв.'!J55</f>
        <v>0</v>
      </c>
    </row>
    <row r="56" spans="1:10" ht="31.5">
      <c r="A56" s="24" t="s">
        <v>55</v>
      </c>
      <c r="B56" s="6">
        <f>'МАКС_п-ка 2кв.'!B56+'ВТБ_п-ка 2кв.'!B56</f>
        <v>1069.998</v>
      </c>
      <c r="C56" s="6">
        <f>'МАКС_п-ка 2кв.'!C56+'ВТБ_п-ка 2кв.'!C56</f>
        <v>1000.002</v>
      </c>
      <c r="D56" s="6">
        <f>'МАКС_п-ка 2кв.'!D56+'ВТБ_п-ка 2кв.'!D56</f>
        <v>114.999</v>
      </c>
      <c r="E56" s="6">
        <f>'МАКС_п-ка 2кв.'!E56+'ВТБ_п-ка 2кв.'!E56</f>
        <v>0</v>
      </c>
      <c r="F56" s="6">
        <f>'МАКС_п-ка 2кв.'!F56+'ВТБ_п-ка 2кв.'!F56</f>
        <v>0</v>
      </c>
      <c r="G56" s="6">
        <f>'МАКС_п-ка 2кв.'!G56+'ВТБ_п-ка 2кв.'!G56</f>
        <v>0</v>
      </c>
      <c r="H56" s="6">
        <f>'МАКС_п-ка 2кв.'!H56+'ВТБ_п-ка 2кв.'!H56</f>
        <v>0</v>
      </c>
      <c r="I56" s="6">
        <f>'МАКС_п-ка 2кв.'!I56+'ВТБ_п-ка 2кв.'!I56</f>
        <v>0</v>
      </c>
      <c r="J56" s="6">
        <f>'МАКС_п-ка 2кв.'!J56+'ВТБ_п-ка 2кв.'!J56</f>
        <v>0</v>
      </c>
    </row>
    <row r="57" spans="1:10" ht="15.75">
      <c r="A57" s="5" t="s">
        <v>56</v>
      </c>
      <c r="B57" s="6">
        <f>'МАКС_п-ка 2кв.'!B57+'ВТБ_п-ка 2кв.'!B57</f>
        <v>0</v>
      </c>
      <c r="C57" s="6">
        <f>'МАКС_п-ка 2кв.'!C57+'ВТБ_п-ка 2кв.'!C57</f>
        <v>0</v>
      </c>
      <c r="D57" s="6">
        <f>'МАКС_п-ка 2кв.'!D57+'ВТБ_п-ка 2кв.'!D57</f>
        <v>0</v>
      </c>
      <c r="E57" s="6">
        <f>'МАКС_п-ка 2кв.'!E57+'ВТБ_п-ка 2кв.'!E57</f>
        <v>0</v>
      </c>
      <c r="F57" s="6">
        <f>'МАКС_п-ка 2кв.'!F57+'ВТБ_п-ка 2кв.'!F57</f>
        <v>0</v>
      </c>
      <c r="G57" s="6">
        <f>'МАКС_п-ка 2кв.'!G57+'ВТБ_п-ка 2кв.'!G57</f>
        <v>0</v>
      </c>
      <c r="H57" s="6">
        <f>'МАКС_п-ка 2кв.'!H57+'ВТБ_п-ка 2кв.'!H57</f>
        <v>0</v>
      </c>
      <c r="I57" s="6">
        <f>'МАКС_п-ка 2кв.'!I57+'ВТБ_п-ка 2кв.'!I57</f>
        <v>0</v>
      </c>
      <c r="J57" s="6">
        <f>'МАКС_п-ка 2кв.'!J57+'ВТБ_п-ка 2кв.'!J57</f>
        <v>0</v>
      </c>
    </row>
    <row r="58" spans="1:10" ht="15.75">
      <c r="A58" s="5" t="s">
        <v>57</v>
      </c>
      <c r="B58" s="6">
        <f>'МАКС_п-ка 2кв.'!B58+'ВТБ_п-ка 2кв.'!B58</f>
        <v>0</v>
      </c>
      <c r="C58" s="6">
        <f>'МАКС_п-ка 2кв.'!C58+'ВТБ_п-ка 2кв.'!C58</f>
        <v>0</v>
      </c>
      <c r="D58" s="6">
        <f>'МАКС_п-ка 2кв.'!D58+'ВТБ_п-ка 2кв.'!D58</f>
        <v>0</v>
      </c>
      <c r="E58" s="6">
        <f>'МАКС_п-ка 2кв.'!E58+'ВТБ_п-ка 2кв.'!E58</f>
        <v>0</v>
      </c>
      <c r="F58" s="6">
        <f>'МАКС_п-ка 2кв.'!F58+'ВТБ_п-ка 2кв.'!F58</f>
        <v>0</v>
      </c>
      <c r="G58" s="6">
        <f>'МАКС_п-ка 2кв.'!G58+'ВТБ_п-ка 2кв.'!G58</f>
        <v>0</v>
      </c>
      <c r="H58" s="6">
        <f>'МАКС_п-ка 2кв.'!H58+'ВТБ_п-ка 2кв.'!H58</f>
        <v>0</v>
      </c>
      <c r="I58" s="6">
        <f>'МАКС_п-ка 2кв.'!I58+'ВТБ_п-ка 2кв.'!I58</f>
        <v>0</v>
      </c>
      <c r="J58" s="6">
        <f>'МАКС_п-ка 2кв.'!J58+'ВТБ_п-ка 2кв.'!J58</f>
        <v>0</v>
      </c>
    </row>
    <row r="59" spans="1:10" ht="15.75">
      <c r="A59" s="5" t="s">
        <v>58</v>
      </c>
      <c r="B59" s="6">
        <f>'МАКС_п-ка 2кв.'!B59+'ВТБ_п-ка 2кв.'!B59</f>
        <v>0</v>
      </c>
      <c r="C59" s="6">
        <f>'МАКС_п-ка 2кв.'!C59+'ВТБ_п-ка 2кв.'!C59</f>
        <v>0</v>
      </c>
      <c r="D59" s="6">
        <f>'МАКС_п-ка 2кв.'!D59+'ВТБ_п-ка 2кв.'!D59</f>
        <v>0</v>
      </c>
      <c r="E59" s="6">
        <f>'МАКС_п-ка 2кв.'!E59+'ВТБ_п-ка 2кв.'!E59</f>
        <v>0</v>
      </c>
      <c r="F59" s="6">
        <f>'МАКС_п-ка 2кв.'!F59+'ВТБ_п-ка 2кв.'!F59</f>
        <v>0</v>
      </c>
      <c r="G59" s="6">
        <f>'МАКС_п-ка 2кв.'!G59+'ВТБ_п-ка 2кв.'!G59</f>
        <v>0</v>
      </c>
      <c r="H59" s="6">
        <f>'МАКС_п-ка 2кв.'!H59+'ВТБ_п-ка 2кв.'!H59</f>
        <v>0</v>
      </c>
      <c r="I59" s="6">
        <f>'МАКС_п-ка 2кв.'!I59+'ВТБ_п-ка 2кв.'!I59</f>
        <v>0</v>
      </c>
      <c r="J59" s="6">
        <f>'МАКС_п-ка 2кв.'!J59+'ВТБ_п-ка 2кв.'!J59</f>
        <v>0</v>
      </c>
    </row>
    <row r="60" spans="1:10" ht="31.5">
      <c r="A60" s="25" t="s">
        <v>59</v>
      </c>
      <c r="B60" s="6">
        <f>'МАКС_п-ка 2кв.'!B60+'ВТБ_п-ка 2кв.'!B60</f>
        <v>32205.192999999999</v>
      </c>
      <c r="C60" s="6">
        <f>'МАКС_п-ка 2кв.'!C60+'ВТБ_п-ка 2кв.'!C60</f>
        <v>5616.6030000000001</v>
      </c>
      <c r="D60" s="6">
        <f>'МАКС_п-ка 2кв.'!D60+'ВТБ_п-ка 2кв.'!D60</f>
        <v>43572.995000000003</v>
      </c>
      <c r="E60" s="6">
        <f>'МАКС_п-ка 2кв.'!E60+'ВТБ_п-ка 2кв.'!E60</f>
        <v>0</v>
      </c>
      <c r="F60" s="6">
        <f>'МАКС_п-ка 2кв.'!F60+'ВТБ_п-ка 2кв.'!F60</f>
        <v>634.20000000000005</v>
      </c>
      <c r="G60" s="6">
        <f>'МАКС_п-ка 2кв.'!G60+'ВТБ_п-ка 2кв.'!G60</f>
        <v>3871.9989999999998</v>
      </c>
      <c r="H60" s="6">
        <f>'МАКС_п-ка 2кв.'!H60+'ВТБ_п-ка 2кв.'!H60</f>
        <v>1396.8</v>
      </c>
      <c r="I60" s="6">
        <f>'МАКС_п-ка 2кв.'!I60+'ВТБ_п-ка 2кв.'!I60</f>
        <v>783.79899999999998</v>
      </c>
      <c r="J60" s="6">
        <f>'МАКС_п-ка 2кв.'!J60+'ВТБ_п-ка 2кв.'!J60</f>
        <v>0</v>
      </c>
    </row>
    <row r="61" spans="1:10" ht="15.75">
      <c r="A61" s="26" t="s">
        <v>60</v>
      </c>
      <c r="B61" s="6">
        <f>'МАКС_п-ка 2кв.'!B61+'ВТБ_п-ка 2кв.'!B61</f>
        <v>5771.152</v>
      </c>
      <c r="C61" s="6">
        <f>'МАКС_п-ка 2кв.'!C61+'ВТБ_п-ка 2кв.'!C61</f>
        <v>3562.5320000000002</v>
      </c>
      <c r="D61" s="6">
        <f>'МАКС_п-ка 2кв.'!D61+'ВТБ_п-ка 2кв.'!D61</f>
        <v>9215.982</v>
      </c>
      <c r="E61" s="6">
        <f>'МАКС_п-ка 2кв.'!E61+'ВТБ_п-ка 2кв.'!E61</f>
        <v>818.58299999999997</v>
      </c>
      <c r="F61" s="6">
        <f>'МАКС_п-ка 2кв.'!F61+'ВТБ_п-ка 2кв.'!F61</f>
        <v>118.06699999999999</v>
      </c>
      <c r="G61" s="6">
        <f>'МАКС_п-ка 2кв.'!G61+'ВТБ_п-ка 2кв.'!G61</f>
        <v>555.5</v>
      </c>
      <c r="H61" s="6">
        <f>'МАКС_п-ка 2кв.'!H61+'ВТБ_п-ка 2кв.'!H61</f>
        <v>200.56700000000001</v>
      </c>
      <c r="I61" s="6">
        <f>'МАКС_п-ка 2кв.'!I61+'ВТБ_п-ка 2кв.'!I61</f>
        <v>113.117</v>
      </c>
      <c r="J61" s="6">
        <f>'МАКС_п-ка 2кв.'!J61+'ВТБ_п-ка 2кв.'!J61</f>
        <v>17.600000000000001</v>
      </c>
    </row>
    <row r="62" spans="1:10" ht="15.75">
      <c r="A62" s="27" t="s">
        <v>61</v>
      </c>
      <c r="B62" s="6">
        <f>'МАКС_п-ка 2кв.'!B62+'ВТБ_п-ка 2кв.'!B62</f>
        <v>10925.464</v>
      </c>
      <c r="C62" s="6">
        <f>'МАКС_п-ка 2кв.'!C62+'ВТБ_п-ка 2кв.'!C62</f>
        <v>2422.652</v>
      </c>
      <c r="D62" s="6">
        <f>'МАКС_п-ка 2кв.'!D62+'ВТБ_п-ка 2кв.'!D62</f>
        <v>10772.540999999999</v>
      </c>
      <c r="E62" s="6">
        <f>'МАКС_п-ка 2кв.'!E62+'ВТБ_п-ка 2кв.'!E62</f>
        <v>1302.4190000000001</v>
      </c>
      <c r="F62" s="6">
        <f>'МАКС_п-ка 2кв.'!F62+'ВТБ_п-ка 2кв.'!F62</f>
        <v>647.226</v>
      </c>
      <c r="G62" s="6">
        <f>'МАКС_п-ка 2кв.'!G62+'ВТБ_п-ка 2кв.'!G62</f>
        <v>702.08</v>
      </c>
      <c r="H62" s="6">
        <f>'МАКС_п-ка 2кв.'!H62+'ВТБ_п-ка 2кв.'!H62</f>
        <v>254.50899999999999</v>
      </c>
      <c r="I62" s="6">
        <f>'МАКС_п-ка 2кв.'!I62+'ВТБ_п-ка 2кв.'!I62</f>
        <v>146.17699999999999</v>
      </c>
      <c r="J62" s="6">
        <f>'МАКС_п-ка 2кв.'!J62+'ВТБ_п-ка 2кв.'!J62</f>
        <v>32.944000000000003</v>
      </c>
    </row>
    <row r="63" spans="1:10" s="9" customFormat="1" ht="15.75">
      <c r="A63" s="7" t="s">
        <v>63</v>
      </c>
      <c r="B63" s="8">
        <f>SUM(B46:B62)</f>
        <v>202707.291</v>
      </c>
      <c r="C63" s="8">
        <f t="shared" ref="C63:J63" si="5">SUM(C46:C62)</f>
        <v>47992.674000000006</v>
      </c>
      <c r="D63" s="8">
        <f t="shared" si="5"/>
        <v>290365.77000000008</v>
      </c>
      <c r="E63" s="8">
        <f t="shared" si="5"/>
        <v>45776.748</v>
      </c>
      <c r="F63" s="8">
        <f t="shared" si="5"/>
        <v>2785.752</v>
      </c>
      <c r="G63" s="8">
        <f t="shared" si="5"/>
        <v>15811.5</v>
      </c>
      <c r="H63" s="8">
        <f t="shared" si="5"/>
        <v>5691.5010000000002</v>
      </c>
      <c r="I63" s="8">
        <f t="shared" si="5"/>
        <v>3159.7470000000003</v>
      </c>
      <c r="J63" s="8">
        <f t="shared" si="5"/>
        <v>547.33499999999992</v>
      </c>
    </row>
    <row r="64" spans="1:10" ht="15.75">
      <c r="A64" s="16" t="s">
        <v>64</v>
      </c>
      <c r="B64" s="6">
        <f>'МАКС_п-ка 2кв.'!B64+'ВТБ_п-ка 2кв.'!B64</f>
        <v>871.74900000000002</v>
      </c>
      <c r="C64" s="6">
        <f>'МАКС_п-ка 2кв.'!C64+'ВТБ_п-ка 2кв.'!C64</f>
        <v>0</v>
      </c>
      <c r="D64" s="6">
        <f>'МАКС_п-ка 2кв.'!D64+'ВТБ_п-ка 2кв.'!D64</f>
        <v>1161.009</v>
      </c>
      <c r="E64" s="6">
        <f>'МАКС_п-ка 2кв.'!E64+'ВТБ_п-ка 2кв.'!E64</f>
        <v>0</v>
      </c>
      <c r="F64" s="6">
        <f>'МАКС_п-ка 2кв.'!F64+'ВТБ_п-ка 2кв.'!F64</f>
        <v>0</v>
      </c>
      <c r="G64" s="6">
        <f>'МАКС_п-ка 2кв.'!G64+'ВТБ_п-ка 2кв.'!G64</f>
        <v>89.001000000000005</v>
      </c>
      <c r="H64" s="6">
        <f>'МАКС_п-ка 2кв.'!H64+'ВТБ_п-ка 2кв.'!H64</f>
        <v>35.750999999999998</v>
      </c>
      <c r="I64" s="6">
        <f>'МАКС_п-ка 2кв.'!I64+'ВТБ_п-ка 2кв.'!I64</f>
        <v>29.751000000000005</v>
      </c>
      <c r="J64" s="6">
        <f>'МАКС_п-ка 2кв.'!J64+'ВТБ_п-ка 2кв.'!J64</f>
        <v>0</v>
      </c>
    </row>
    <row r="65" spans="1:10" ht="15.75">
      <c r="A65" s="16" t="s">
        <v>65</v>
      </c>
      <c r="B65" s="6">
        <f>'МАКС_п-ка 2кв.'!B65+'ВТБ_п-ка 2кв.'!B65</f>
        <v>2339.7510000000002</v>
      </c>
      <c r="C65" s="6">
        <f>'МАКС_п-ка 2кв.'!C65+'ВТБ_п-ка 2кв.'!C65</f>
        <v>20.001000000000001</v>
      </c>
      <c r="D65" s="6">
        <f>'МАКС_п-ка 2кв.'!D65+'ВТБ_п-ка 2кв.'!D65</f>
        <v>1163.25</v>
      </c>
      <c r="E65" s="6">
        <f>'МАКС_п-ка 2кв.'!E65+'ВТБ_п-ка 2кв.'!E65</f>
        <v>0</v>
      </c>
      <c r="F65" s="6">
        <f>'МАКС_п-ка 2кв.'!F65+'ВТБ_п-ка 2кв.'!F65</f>
        <v>3.9990000000000001</v>
      </c>
      <c r="G65" s="6">
        <f>'МАКС_п-ка 2кв.'!G65+'ВТБ_п-ка 2кв.'!G65</f>
        <v>78.501000000000005</v>
      </c>
      <c r="H65" s="6">
        <f>'МАКС_п-ка 2кв.'!H65+'ВТБ_п-ка 2кв.'!H65</f>
        <v>32.000999999999998</v>
      </c>
      <c r="I65" s="6">
        <f>'МАКС_п-ка 2кв.'!I65+'ВТБ_п-ка 2кв.'!I65</f>
        <v>27.998999999999999</v>
      </c>
      <c r="J65" s="6">
        <f>'МАКС_п-ка 2кв.'!J65+'ВТБ_п-ка 2кв.'!J65</f>
        <v>0</v>
      </c>
    </row>
    <row r="66" spans="1:10" ht="15.75">
      <c r="A66" s="16" t="s">
        <v>66</v>
      </c>
      <c r="B66" s="6">
        <f>'МАКС_п-ка 2кв.'!B66+'ВТБ_п-ка 2кв.'!B66</f>
        <v>9693.7510000000002</v>
      </c>
      <c r="C66" s="6">
        <f>'МАКС_п-ка 2кв.'!C66+'ВТБ_п-ка 2кв.'!C66</f>
        <v>392.85599999999999</v>
      </c>
      <c r="D66" s="6">
        <f>'МАКС_п-ка 2кв.'!D66+'ВТБ_п-ка 2кв.'!D66</f>
        <v>142.85699999999997</v>
      </c>
      <c r="E66" s="6">
        <f>'МАКС_п-ка 2кв.'!E66+'ВТБ_п-ка 2кв.'!E66</f>
        <v>0</v>
      </c>
      <c r="F66" s="6">
        <f>'МАКС_п-ка 2кв.'!F66+'ВТБ_п-ка 2кв.'!F66</f>
        <v>0</v>
      </c>
      <c r="G66" s="6">
        <f>'МАКС_п-ка 2кв.'!G66+'ВТБ_п-ка 2кв.'!G66</f>
        <v>0</v>
      </c>
      <c r="H66" s="6">
        <f>'МАКС_п-ка 2кв.'!H66+'ВТБ_п-ка 2кв.'!H66</f>
        <v>0</v>
      </c>
      <c r="I66" s="6">
        <f>'МАКС_п-ка 2кв.'!I66+'ВТБ_п-ка 2кв.'!I66</f>
        <v>0</v>
      </c>
      <c r="J66" s="6">
        <f>'МАКС_п-ка 2кв.'!J66+'ВТБ_п-ка 2кв.'!J66</f>
        <v>0</v>
      </c>
    </row>
    <row r="67" spans="1:10" ht="15.75">
      <c r="A67" s="16" t="s">
        <v>67</v>
      </c>
      <c r="B67" s="6">
        <f>'МАКС_п-ка 2кв.'!B67+'ВТБ_п-ка 2кв.'!B67</f>
        <v>10702.749</v>
      </c>
      <c r="C67" s="6">
        <f>'МАКС_п-ка 2кв.'!C67+'ВТБ_п-ка 2кв.'!C67</f>
        <v>290.00099999999998</v>
      </c>
      <c r="D67" s="6">
        <f>'МАКС_п-ка 2кв.'!D67+'ВТБ_п-ка 2кв.'!D67</f>
        <v>10724.495999999999</v>
      </c>
      <c r="E67" s="6">
        <f>'МАКС_п-ка 2кв.'!E67+'ВТБ_п-ка 2кв.'!E67</f>
        <v>337.5</v>
      </c>
      <c r="F67" s="6">
        <f>'МАКС_п-ка 2кв.'!F67+'ВТБ_п-ка 2кв.'!F67</f>
        <v>221.751</v>
      </c>
      <c r="G67" s="6">
        <f>'МАКС_п-ка 2кв.'!G67+'ВТБ_п-ка 2кв.'!G67</f>
        <v>357.75</v>
      </c>
      <c r="H67" s="6">
        <f>'МАКС_п-ка 2кв.'!H67+'ВТБ_п-ка 2кв.'!H67</f>
        <v>126.75</v>
      </c>
      <c r="I67" s="6">
        <f>'МАКС_п-ка 2кв.'!I67+'ВТБ_п-ка 2кв.'!I67</f>
        <v>65.001000000000005</v>
      </c>
      <c r="J67" s="6">
        <f>'МАКС_п-ка 2кв.'!J67+'ВТБ_п-ка 2кв.'!J67</f>
        <v>0</v>
      </c>
    </row>
    <row r="68" spans="1:10" ht="31.5">
      <c r="A68" s="5" t="s">
        <v>68</v>
      </c>
      <c r="B68" s="6">
        <f>'МАКС_п-ка 2кв.'!B68+'ВТБ_п-ка 2кв.'!B68</f>
        <v>0</v>
      </c>
      <c r="C68" s="6">
        <f>'МАКС_п-ка 2кв.'!C68+'ВТБ_п-ка 2кв.'!C68</f>
        <v>974.99999999999989</v>
      </c>
      <c r="D68" s="6">
        <f>'МАКС_п-ка 2кв.'!D68+'ВТБ_п-ка 2кв.'!D68</f>
        <v>0</v>
      </c>
      <c r="E68" s="6">
        <f>'МАКС_п-ка 2кв.'!E68+'ВТБ_п-ка 2кв.'!E68</f>
        <v>0</v>
      </c>
      <c r="F68" s="6">
        <f>'МАКС_п-ка 2кв.'!F68+'ВТБ_п-ка 2кв.'!F68</f>
        <v>0</v>
      </c>
      <c r="G68" s="6">
        <f>'МАКС_п-ка 2кв.'!G68+'ВТБ_п-ка 2кв.'!G68</f>
        <v>0</v>
      </c>
      <c r="H68" s="6">
        <f>'МАКС_п-ка 2кв.'!H68+'ВТБ_п-ка 2кв.'!H68</f>
        <v>0</v>
      </c>
      <c r="I68" s="6">
        <f>'МАКС_п-ка 2кв.'!I68+'ВТБ_п-ка 2кв.'!I68</f>
        <v>0</v>
      </c>
      <c r="J68" s="6">
        <f>'МАКС_п-ка 2кв.'!J68+'ВТБ_п-ка 2кв.'!J68</f>
        <v>0</v>
      </c>
    </row>
    <row r="69" spans="1:10" ht="15.75">
      <c r="A69" s="55" t="s">
        <v>69</v>
      </c>
      <c r="B69" s="6">
        <f>'МАКС_п-ка 2кв.'!B69+'ВТБ_п-ка 2кв.'!B69</f>
        <v>0</v>
      </c>
      <c r="C69" s="6">
        <f>'МАКС_п-ка 2кв.'!C69+'ВТБ_п-ка 2кв.'!C69</f>
        <v>0</v>
      </c>
      <c r="D69" s="6">
        <f>'МАКС_п-ка 2кв.'!D69+'ВТБ_п-ка 2кв.'!D69</f>
        <v>0</v>
      </c>
      <c r="E69" s="6">
        <f>'МАКС_п-ка 2кв.'!E69+'ВТБ_п-ка 2кв.'!E69</f>
        <v>0</v>
      </c>
      <c r="F69" s="6">
        <f>'МАКС_п-ка 2кв.'!F69+'ВТБ_п-ка 2кв.'!F69</f>
        <v>0</v>
      </c>
      <c r="G69" s="6">
        <f>'МАКС_п-ка 2кв.'!G69+'ВТБ_п-ка 2кв.'!G69</f>
        <v>0</v>
      </c>
      <c r="H69" s="6">
        <f>'МАКС_п-ка 2кв.'!H69+'ВТБ_п-ка 2кв.'!H69</f>
        <v>0</v>
      </c>
      <c r="I69" s="6">
        <f>'МАКС_п-ка 2кв.'!I69+'ВТБ_п-ка 2кв.'!I69</f>
        <v>0</v>
      </c>
      <c r="J69" s="6">
        <f>'МАКС_п-ка 2кв.'!J69+'ВТБ_п-ка 2кв.'!J69</f>
        <v>0</v>
      </c>
    </row>
    <row r="70" spans="1:10" ht="15.75">
      <c r="A70" s="54" t="s">
        <v>127</v>
      </c>
      <c r="B70" s="6">
        <f>'МАКС_п-ка 2кв.'!B70+'ВТБ_п-ка 2кв.'!B70</f>
        <v>0</v>
      </c>
      <c r="C70" s="6">
        <f>'МАКС_п-ка 2кв.'!C70+'ВТБ_п-ка 2кв.'!C70</f>
        <v>0</v>
      </c>
      <c r="D70" s="6">
        <f>'МАКС_п-ка 2кв.'!D70+'ВТБ_п-ка 2кв.'!D70</f>
        <v>0</v>
      </c>
      <c r="E70" s="6">
        <f>'МАКС_п-ка 2кв.'!E70+'ВТБ_п-ка 2кв.'!E70</f>
        <v>0</v>
      </c>
      <c r="F70" s="6">
        <f>'МАКС_п-ка 2кв.'!F70+'ВТБ_п-ка 2кв.'!F70</f>
        <v>0</v>
      </c>
      <c r="G70" s="6">
        <f>'МАКС_п-ка 2кв.'!G70+'ВТБ_п-ка 2кв.'!G70</f>
        <v>0</v>
      </c>
      <c r="H70" s="6">
        <f>'МАКС_п-ка 2кв.'!H70+'ВТБ_п-ка 2кв.'!H70</f>
        <v>0</v>
      </c>
      <c r="I70" s="6">
        <f>'МАКС_п-ка 2кв.'!I70+'ВТБ_п-ка 2кв.'!I70</f>
        <v>0</v>
      </c>
      <c r="J70" s="6">
        <f>'МАКС_п-ка 2кв.'!J70+'ВТБ_п-ка 2кв.'!J70</f>
        <v>0</v>
      </c>
    </row>
    <row r="71" spans="1:10" ht="15.75">
      <c r="A71" s="53" t="s">
        <v>128</v>
      </c>
      <c r="B71" s="6">
        <f>'МАКС_п-ка 2кв.'!B71+'ВТБ_п-ка 2кв.'!B71</f>
        <v>0</v>
      </c>
      <c r="C71" s="6">
        <f>'МАКС_п-ка 2кв.'!C71+'ВТБ_п-ка 2кв.'!C71</f>
        <v>0</v>
      </c>
      <c r="D71" s="6">
        <f>'МАКС_п-ка 2кв.'!D71+'ВТБ_п-ка 2кв.'!D71</f>
        <v>0</v>
      </c>
      <c r="E71" s="6">
        <f>'МАКС_п-ка 2кв.'!E71+'ВТБ_п-ка 2кв.'!E71</f>
        <v>0</v>
      </c>
      <c r="F71" s="6">
        <f>'МАКС_п-ка 2кв.'!F71+'ВТБ_п-ка 2кв.'!F71</f>
        <v>0</v>
      </c>
      <c r="G71" s="6">
        <f>'МАКС_п-ка 2кв.'!G71+'ВТБ_п-ка 2кв.'!G71</f>
        <v>0</v>
      </c>
      <c r="H71" s="6">
        <f>'МАКС_п-ка 2кв.'!H71+'ВТБ_п-ка 2кв.'!H71</f>
        <v>0</v>
      </c>
      <c r="I71" s="6">
        <f>'МАКС_п-ка 2кв.'!I71+'ВТБ_п-ка 2кв.'!I71</f>
        <v>0</v>
      </c>
      <c r="J71" s="6">
        <f>'МАКС_п-ка 2кв.'!J71+'ВТБ_п-ка 2кв.'!J71</f>
        <v>0</v>
      </c>
    </row>
    <row r="72" spans="1:10" ht="15.75">
      <c r="A72" s="53" t="s">
        <v>129</v>
      </c>
      <c r="B72" s="6">
        <f>'МАКС_п-ка 2кв.'!B72+'ВТБ_п-ка 2кв.'!B72</f>
        <v>0</v>
      </c>
      <c r="C72" s="6">
        <f>'МАКС_п-ка 2кв.'!C72+'ВТБ_п-ка 2кв.'!C72</f>
        <v>0</v>
      </c>
      <c r="D72" s="6">
        <f>'МАКС_п-ка 2кв.'!D72+'ВТБ_п-ка 2кв.'!D72</f>
        <v>0</v>
      </c>
      <c r="E72" s="6">
        <f>'МАКС_п-ка 2кв.'!E72+'ВТБ_п-ка 2кв.'!E72</f>
        <v>0</v>
      </c>
      <c r="F72" s="6">
        <f>'МАКС_п-ка 2кв.'!F72+'ВТБ_п-ка 2кв.'!F72</f>
        <v>0</v>
      </c>
      <c r="G72" s="6">
        <f>'МАКС_п-ка 2кв.'!G72+'ВТБ_п-ка 2кв.'!G72</f>
        <v>0</v>
      </c>
      <c r="H72" s="6">
        <f>'МАКС_п-ка 2кв.'!H72+'ВТБ_п-ка 2кв.'!H72</f>
        <v>0</v>
      </c>
      <c r="I72" s="6">
        <f>'МАКС_п-ка 2кв.'!I72+'ВТБ_п-ка 2кв.'!I72</f>
        <v>0</v>
      </c>
      <c r="J72" s="6">
        <f>'МАКС_п-ка 2кв.'!J72+'ВТБ_п-ка 2кв.'!J72</f>
        <v>0</v>
      </c>
    </row>
    <row r="73" spans="1:10" ht="15.75">
      <c r="A73" s="53" t="s">
        <v>130</v>
      </c>
      <c r="B73" s="6">
        <f>'МАКС_п-ка 2кв.'!B73+'ВТБ_п-ка 2кв.'!B73</f>
        <v>0</v>
      </c>
      <c r="C73" s="6">
        <f>'МАКС_п-ка 2кв.'!C73+'ВТБ_п-ка 2кв.'!C73</f>
        <v>0</v>
      </c>
      <c r="D73" s="6">
        <f>'МАКС_п-ка 2кв.'!D73+'ВТБ_п-ка 2кв.'!D73</f>
        <v>0</v>
      </c>
      <c r="E73" s="6">
        <f>'МАКС_п-ка 2кв.'!E73+'ВТБ_п-ка 2кв.'!E73</f>
        <v>0</v>
      </c>
      <c r="F73" s="6">
        <f>'МАКС_п-ка 2кв.'!F73+'ВТБ_п-ка 2кв.'!F73</f>
        <v>0</v>
      </c>
      <c r="G73" s="6">
        <f>'МАКС_п-ка 2кв.'!G73+'ВТБ_п-ка 2кв.'!G73</f>
        <v>0</v>
      </c>
      <c r="H73" s="6">
        <f>'МАКС_п-ка 2кв.'!H73+'ВТБ_п-ка 2кв.'!H73</f>
        <v>0</v>
      </c>
      <c r="I73" s="6">
        <f>'МАКС_п-ка 2кв.'!I73+'ВТБ_п-ка 2кв.'!I73</f>
        <v>0</v>
      </c>
      <c r="J73" s="6">
        <f>'МАКС_п-ка 2кв.'!J73+'ВТБ_п-ка 2кв.'!J73</f>
        <v>0</v>
      </c>
    </row>
    <row r="74" spans="1:10" ht="15.75">
      <c r="A74" s="30" t="s">
        <v>70</v>
      </c>
      <c r="B74" s="6">
        <f>'МАКС_п-ка 2кв.'!B74+'ВТБ_п-ка 2кв.'!B74</f>
        <v>0</v>
      </c>
      <c r="C74" s="6">
        <f>'МАКС_п-ка 2кв.'!C74+'ВТБ_п-ка 2кв.'!C74</f>
        <v>0</v>
      </c>
      <c r="D74" s="6">
        <f>'МАКС_п-ка 2кв.'!D74+'ВТБ_п-ка 2кв.'!D74</f>
        <v>0</v>
      </c>
      <c r="E74" s="6">
        <f>'МАКС_п-ка 2кв.'!E74+'ВТБ_п-ка 2кв.'!E74</f>
        <v>0</v>
      </c>
      <c r="F74" s="6">
        <f>'МАКС_п-ка 2кв.'!F74+'ВТБ_п-ка 2кв.'!F74</f>
        <v>0</v>
      </c>
      <c r="G74" s="6">
        <f>'МАКС_п-ка 2кв.'!G74+'ВТБ_п-ка 2кв.'!G74</f>
        <v>0</v>
      </c>
      <c r="H74" s="6">
        <f>'МАКС_п-ка 2кв.'!H74+'ВТБ_п-ка 2кв.'!H74</f>
        <v>0</v>
      </c>
      <c r="I74" s="6">
        <f>'МАКС_п-ка 2кв.'!I74+'ВТБ_п-ка 2кв.'!I74</f>
        <v>0</v>
      </c>
      <c r="J74" s="6">
        <f>'МАКС_п-ка 2кв.'!J74+'ВТБ_п-ка 2кв.'!J74</f>
        <v>0</v>
      </c>
    </row>
    <row r="75" spans="1:10" ht="15.75">
      <c r="A75" s="54" t="s">
        <v>126</v>
      </c>
      <c r="B75" s="6">
        <f>'МАКС_п-ка 2кв.'!B75+'ВТБ_п-ка 2кв.'!B75</f>
        <v>0</v>
      </c>
      <c r="C75" s="6">
        <f>'МАКС_п-ка 2кв.'!C75+'ВТБ_п-ка 2кв.'!C75</f>
        <v>0</v>
      </c>
      <c r="D75" s="6">
        <f>'МАКС_п-ка 2кв.'!D75+'ВТБ_п-ка 2кв.'!D75</f>
        <v>0</v>
      </c>
      <c r="E75" s="6">
        <f>'МАКС_п-ка 2кв.'!E75+'ВТБ_п-ка 2кв.'!E75</f>
        <v>0</v>
      </c>
      <c r="F75" s="6">
        <f>'МАКС_п-ка 2кв.'!F75+'ВТБ_п-ка 2кв.'!F75</f>
        <v>0</v>
      </c>
      <c r="G75" s="6">
        <f>'МАКС_п-ка 2кв.'!G75+'ВТБ_п-ка 2кв.'!G75</f>
        <v>0</v>
      </c>
      <c r="H75" s="6">
        <f>'МАКС_п-ка 2кв.'!H75+'ВТБ_п-ка 2кв.'!H75</f>
        <v>0</v>
      </c>
      <c r="I75" s="6">
        <f>'МАКС_п-ка 2кв.'!I75+'ВТБ_п-ка 2кв.'!I75</f>
        <v>0</v>
      </c>
      <c r="J75" s="6">
        <f>'МАКС_п-ка 2кв.'!J75+'ВТБ_п-ка 2кв.'!J75</f>
        <v>0</v>
      </c>
    </row>
    <row r="76" spans="1:10" ht="15.75">
      <c r="A76" s="10" t="s">
        <v>71</v>
      </c>
      <c r="B76" s="6">
        <f>'МАКС_п-ка 2кв.'!B76+'ВТБ_п-ка 2кв.'!B76</f>
        <v>0</v>
      </c>
      <c r="C76" s="6">
        <f>'МАКС_п-ка 2кв.'!C76+'ВТБ_п-ка 2кв.'!C76</f>
        <v>0</v>
      </c>
      <c r="D76" s="6">
        <f>'МАКС_п-ка 2кв.'!D76+'ВТБ_п-ка 2кв.'!D76</f>
        <v>0</v>
      </c>
      <c r="E76" s="6">
        <f>'МАКС_п-ка 2кв.'!E76+'ВТБ_п-ка 2кв.'!E76</f>
        <v>0</v>
      </c>
      <c r="F76" s="6">
        <f>'МАКС_п-ка 2кв.'!F76+'ВТБ_п-ка 2кв.'!F76</f>
        <v>0</v>
      </c>
      <c r="G76" s="6">
        <f>'МАКС_п-ка 2кв.'!G76+'ВТБ_п-ка 2кв.'!G76</f>
        <v>0</v>
      </c>
      <c r="H76" s="6">
        <f>'МАКС_п-ка 2кв.'!H76+'ВТБ_п-ка 2кв.'!H76</f>
        <v>0</v>
      </c>
      <c r="I76" s="6">
        <f>'МАКС_п-ка 2кв.'!I76+'ВТБ_п-ка 2кв.'!I76</f>
        <v>0</v>
      </c>
      <c r="J76" s="6">
        <f>'МАКС_п-ка 2кв.'!J76+'ВТБ_п-ка 2кв.'!J76</f>
        <v>0</v>
      </c>
    </row>
    <row r="77" spans="1:10" ht="15.75">
      <c r="A77" s="24" t="s">
        <v>72</v>
      </c>
      <c r="B77" s="6">
        <f>'МАКС_п-ка 2кв.'!B77+'ВТБ_п-ка 2кв.'!B77</f>
        <v>0</v>
      </c>
      <c r="C77" s="6">
        <f>'МАКС_п-ка 2кв.'!C77+'ВТБ_п-ка 2кв.'!C77</f>
        <v>0</v>
      </c>
      <c r="D77" s="6">
        <f>'МАКС_п-ка 2кв.'!D77+'ВТБ_п-ка 2кв.'!D77</f>
        <v>112.50900000000001</v>
      </c>
      <c r="E77" s="6">
        <f>'МАКС_п-ка 2кв.'!E77+'ВТБ_п-ка 2кв.'!E77</f>
        <v>0</v>
      </c>
      <c r="F77" s="6">
        <f>'МАКС_п-ка 2кв.'!F77+'ВТБ_п-ка 2кв.'!F77</f>
        <v>0</v>
      </c>
      <c r="G77" s="6">
        <f>'МАКС_п-ка 2кв.'!G77+'ВТБ_п-ка 2кв.'!G77</f>
        <v>0</v>
      </c>
      <c r="H77" s="6">
        <f>'МАКС_п-ка 2кв.'!H77+'ВТБ_п-ка 2кв.'!H77</f>
        <v>0</v>
      </c>
      <c r="I77" s="6">
        <f>'МАКС_п-ка 2кв.'!I77+'ВТБ_п-ка 2кв.'!I77</f>
        <v>0</v>
      </c>
      <c r="J77" s="6">
        <f>'МАКС_п-ка 2кв.'!J77+'ВТБ_п-ка 2кв.'!J77</f>
        <v>0</v>
      </c>
    </row>
    <row r="78" spans="1:10" s="9" customFormat="1" ht="15.75">
      <c r="A78" s="31" t="s">
        <v>73</v>
      </c>
      <c r="B78" s="8">
        <f>SUM(B64:B77)</f>
        <v>23608</v>
      </c>
      <c r="C78" s="8">
        <f t="shared" ref="C78:J78" si="6">SUM(C64:C77)</f>
        <v>1677.8579999999997</v>
      </c>
      <c r="D78" s="8">
        <f t="shared" si="6"/>
        <v>13304.120999999999</v>
      </c>
      <c r="E78" s="8">
        <f t="shared" si="6"/>
        <v>337.5</v>
      </c>
      <c r="F78" s="8">
        <f t="shared" si="6"/>
        <v>225.75</v>
      </c>
      <c r="G78" s="8">
        <f t="shared" si="6"/>
        <v>525.25199999999995</v>
      </c>
      <c r="H78" s="8">
        <f t="shared" si="6"/>
        <v>194.50200000000001</v>
      </c>
      <c r="I78" s="8">
        <f t="shared" si="6"/>
        <v>122.751</v>
      </c>
      <c r="J78" s="8">
        <f t="shared" si="6"/>
        <v>0</v>
      </c>
    </row>
    <row r="79" spans="1:10" ht="15.75">
      <c r="A79" s="12" t="s">
        <v>74</v>
      </c>
      <c r="B79" s="6">
        <f>'МАКС_п-ка 2кв.'!B79+'ВТБ_п-ка 2кв.'!B79</f>
        <v>2542.0770000000002</v>
      </c>
      <c r="C79" s="6">
        <f>'МАКС_п-ка 2кв.'!C79+'ВТБ_п-ка 2кв.'!C79</f>
        <v>613.15599999999995</v>
      </c>
      <c r="D79" s="6">
        <f>'МАКС_п-ка 2кв.'!D79+'ВТБ_п-ка 2кв.'!D79</f>
        <v>7526.78</v>
      </c>
      <c r="E79" s="6">
        <f>'МАКС_п-ка 2кв.'!E79+'ВТБ_п-ка 2кв.'!E79</f>
        <v>236.15799999999999</v>
      </c>
      <c r="F79" s="6">
        <f>'МАКС_п-ка 2кв.'!F79+'ВТБ_п-ка 2кв.'!F79</f>
        <v>15.226000000000001</v>
      </c>
      <c r="G79" s="6">
        <f>'МАКС_п-ка 2кв.'!G79+'ВТБ_п-ка 2кв.'!G79</f>
        <v>171.92599999999999</v>
      </c>
      <c r="H79" s="6">
        <f>'МАКС_п-ка 2кв.'!H79+'ВТБ_п-ка 2кв.'!H79</f>
        <v>62.331000000000003</v>
      </c>
      <c r="I79" s="6">
        <f>'МАКС_п-ка 2кв.'!I79+'ВТБ_п-ка 2кв.'!I79</f>
        <v>35.843000000000004</v>
      </c>
      <c r="J79" s="6">
        <f>'МАКС_п-ка 2кв.'!J79+'ВТБ_п-ка 2кв.'!J79</f>
        <v>4.1239999999999997</v>
      </c>
    </row>
    <row r="80" spans="1:10" ht="15.75">
      <c r="A80" s="12" t="s">
        <v>75</v>
      </c>
      <c r="B80" s="6">
        <f>'МАКС_п-ка 2кв.'!B80+'ВТБ_п-ка 2кв.'!B80</f>
        <v>1204.7420000000002</v>
      </c>
      <c r="C80" s="6">
        <f>'МАКС_п-ка 2кв.'!C80+'ВТБ_п-ка 2кв.'!C80</f>
        <v>493.40700000000004</v>
      </c>
      <c r="D80" s="6">
        <f>'МАКС_п-ка 2кв.'!D80+'ВТБ_п-ка 2кв.'!D80</f>
        <v>3278.7820000000002</v>
      </c>
      <c r="E80" s="6">
        <f>'МАКС_п-ка 2кв.'!E80+'ВТБ_п-ка 2кв.'!E80</f>
        <v>147.184</v>
      </c>
      <c r="F80" s="6">
        <f>'МАКС_п-ка 2кв.'!F80+'ВТБ_п-ка 2кв.'!F80</f>
        <v>4.4400000000000004</v>
      </c>
      <c r="G80" s="6">
        <f>'МАКС_п-ка 2кв.'!G80+'ВТБ_п-ка 2кв.'!G80</f>
        <v>122.124</v>
      </c>
      <c r="H80" s="6">
        <f>'МАКС_п-ка 2кв.'!H80+'ВТБ_п-ка 2кв.'!H80</f>
        <v>43.932000000000002</v>
      </c>
      <c r="I80" s="6">
        <f>'МАКС_п-ка 2кв.'!I80+'ВТБ_п-ка 2кв.'!I80</f>
        <v>24.423999999999999</v>
      </c>
      <c r="J80" s="6">
        <f>'МАКС_п-ка 2кв.'!J80+'ВТБ_п-ка 2кв.'!J80</f>
        <v>9.9920000000000009</v>
      </c>
    </row>
    <row r="81" spans="1:10" ht="15.75">
      <c r="A81" s="12" t="s">
        <v>76</v>
      </c>
      <c r="B81" s="6">
        <f>'МАКС_п-ка 2кв.'!B81+'ВТБ_п-ка 2кв.'!B81</f>
        <v>527.03099999999995</v>
      </c>
      <c r="C81" s="6">
        <f>'МАКС_п-ка 2кв.'!C81+'ВТБ_п-ка 2кв.'!C81</f>
        <v>290.32299999999998</v>
      </c>
      <c r="D81" s="6">
        <f>'МАКС_п-ка 2кв.'!D81+'ВТБ_п-ка 2кв.'!D81</f>
        <v>1501.9580000000001</v>
      </c>
      <c r="E81" s="6">
        <f>'МАКС_п-ка 2кв.'!E81+'ВТБ_п-ка 2кв.'!E81</f>
        <v>85.161000000000001</v>
      </c>
      <c r="F81" s="6">
        <f>'МАКС_п-ка 2кв.'!F81+'ВТБ_п-ка 2кв.'!F81</f>
        <v>2.032</v>
      </c>
      <c r="G81" s="6">
        <f>'МАКС_п-ка 2кв.'!G81+'ВТБ_п-ка 2кв.'!G81</f>
        <v>60.774000000000001</v>
      </c>
      <c r="H81" s="6">
        <f>'МАКС_п-ка 2кв.'!H81+'ВТБ_п-ка 2кв.'!H81</f>
        <v>21.968</v>
      </c>
      <c r="I81" s="6">
        <f>'МАКС_п-ка 2кв.'!I81+'ВТБ_п-ка 2кв.'!I81</f>
        <v>12.484</v>
      </c>
      <c r="J81" s="6">
        <f>'МАКС_п-ка 2кв.'!J81+'ВТБ_п-ка 2кв.'!J81</f>
        <v>2.903</v>
      </c>
    </row>
    <row r="82" spans="1:10" ht="15.75">
      <c r="A82" s="12" t="s">
        <v>77</v>
      </c>
      <c r="B82" s="6">
        <f>'МАКС_п-ка 2кв.'!B82+'ВТБ_п-ка 2кв.'!B82</f>
        <v>1436.0309999999999</v>
      </c>
      <c r="C82" s="6">
        <f>'МАКС_п-ка 2кв.'!C82+'ВТБ_п-ка 2кв.'!C82</f>
        <v>350.904</v>
      </c>
      <c r="D82" s="6">
        <f>'МАКС_п-ка 2кв.'!D82+'ВТБ_п-ка 2кв.'!D82</f>
        <v>1605.768</v>
      </c>
      <c r="E82" s="6">
        <f>'МАКС_п-ка 2кв.'!E82+'ВТБ_п-ка 2кв.'!E82</f>
        <v>94.838999999999999</v>
      </c>
      <c r="F82" s="6">
        <f>'МАКС_п-ка 2кв.'!F82+'ВТБ_п-ка 2кв.'!F82</f>
        <v>36.095999999999997</v>
      </c>
      <c r="G82" s="6">
        <f>'МАКС_п-ка 2кв.'!G82+'ВТБ_п-ка 2кв.'!G82</f>
        <v>89.613</v>
      </c>
      <c r="H82" s="6">
        <f>'МАКС_п-ка 2кв.'!H82+'ВТБ_п-ка 2кв.'!H82</f>
        <v>32.515999999999998</v>
      </c>
      <c r="I82" s="6">
        <f>'МАКС_п-ка 2кв.'!I82+'ВТБ_п-ка 2кв.'!I82</f>
        <v>18.870999999999999</v>
      </c>
      <c r="J82" s="6">
        <f>'МАКС_п-ка 2кв.'!J82+'ВТБ_п-ка 2кв.'!J82</f>
        <v>9.3859999999999992</v>
      </c>
    </row>
    <row r="83" spans="1:10" ht="15.75">
      <c r="A83" s="12" t="s">
        <v>78</v>
      </c>
      <c r="B83" s="6">
        <f>'МАКС_п-ка 2кв.'!B83+'ВТБ_п-ка 2кв.'!B83</f>
        <v>1006.95</v>
      </c>
      <c r="C83" s="6">
        <f>'МАКС_п-ка 2кв.'!C83+'ВТБ_п-ка 2кв.'!C83</f>
        <v>339.8</v>
      </c>
      <c r="D83" s="6">
        <f>'МАКС_п-ка 2кв.'!D83+'ВТБ_п-ка 2кв.'!D83</f>
        <v>2366.4499999999998</v>
      </c>
      <c r="E83" s="6">
        <f>'МАКС_п-ка 2кв.'!E83+'ВТБ_п-ка 2кв.'!E83</f>
        <v>128.5</v>
      </c>
      <c r="F83" s="6">
        <f>'МАКС_п-ка 2кв.'!F83+'ВТБ_п-ка 2кв.'!F83</f>
        <v>2.4</v>
      </c>
      <c r="G83" s="6">
        <f>'МАКС_п-ка 2кв.'!G83+'ВТБ_п-ка 2кв.'!G83</f>
        <v>81.75</v>
      </c>
      <c r="H83" s="6">
        <f>'МАКС_п-ка 2кв.'!H83+'ВТБ_п-ка 2кв.'!H83</f>
        <v>29.4</v>
      </c>
      <c r="I83" s="6">
        <f>'МАКС_п-ка 2кв.'!I83+'ВТБ_п-ка 2кв.'!I83</f>
        <v>16.2</v>
      </c>
      <c r="J83" s="6">
        <f>'МАКС_п-ка 2кв.'!J83+'ВТБ_п-ка 2кв.'!J83</f>
        <v>2.95</v>
      </c>
    </row>
    <row r="84" spans="1:10" ht="15.75">
      <c r="A84" s="12" t="s">
        <v>79</v>
      </c>
      <c r="B84" s="6">
        <f>'МАКС_п-ка 2кв.'!B84+'ВТБ_п-ка 2кв.'!B84</f>
        <v>842.99799999999993</v>
      </c>
      <c r="C84" s="6">
        <f>'МАКС_п-ка 2кв.'!C84+'ВТБ_п-ка 2кв.'!C84</f>
        <v>389</v>
      </c>
      <c r="D84" s="6">
        <f>'МАКС_п-ка 2кв.'!D84+'ВТБ_п-ка 2кв.'!D84</f>
        <v>2640.9520000000002</v>
      </c>
      <c r="E84" s="6">
        <f>'МАКС_п-ка 2кв.'!E84+'ВТБ_п-ка 2кв.'!E84</f>
        <v>109.46599999999999</v>
      </c>
      <c r="F84" s="6">
        <f>'МАКС_п-ка 2кв.'!F84+'ВТБ_п-ка 2кв.'!F84</f>
        <v>8</v>
      </c>
      <c r="G84" s="6">
        <f>'МАКС_п-ка 2кв.'!G84+'ВТБ_п-ка 2кв.'!G84</f>
        <v>89.866</v>
      </c>
      <c r="H84" s="6">
        <f>'МАКС_п-ка 2кв.'!H84+'ВТБ_п-ка 2кв.'!H84</f>
        <v>32.665999999999997</v>
      </c>
      <c r="I84" s="6">
        <f>'МАКС_п-ка 2кв.'!I84+'ВТБ_п-ка 2кв.'!I84</f>
        <v>18.934000000000001</v>
      </c>
      <c r="J84" s="6">
        <f>'МАКС_п-ка 2кв.'!J84+'ВТБ_п-ка 2кв.'!J84</f>
        <v>5.6219999999999999</v>
      </c>
    </row>
    <row r="85" spans="1:10" ht="15.75">
      <c r="A85" s="12" t="s">
        <v>80</v>
      </c>
      <c r="B85" s="6">
        <f>'МАКС_п-ка 2кв.'!B85+'ВТБ_п-ка 2кв.'!B85</f>
        <v>1150.644</v>
      </c>
      <c r="C85" s="6">
        <f>'МАКС_п-ка 2кв.'!C85+'ВТБ_п-ка 2кв.'!C85</f>
        <v>367.74099999999999</v>
      </c>
      <c r="D85" s="6">
        <f>'МАКС_п-ка 2кв.'!D85+'ВТБ_п-ка 2кв.'!D85</f>
        <v>3071.04</v>
      </c>
      <c r="E85" s="6">
        <f>'МАКС_п-ка 2кв.'!E85+'ВТБ_п-ка 2кв.'!E85</f>
        <v>111.09699999999999</v>
      </c>
      <c r="F85" s="6">
        <f>'МАКС_п-ка 2кв.'!F85+'ВТБ_п-ка 2кв.'!F85</f>
        <v>40.741999999999997</v>
      </c>
      <c r="G85" s="6">
        <f>'МАКС_п-ка 2кв.'!G85+'ВТБ_п-ка 2кв.'!G85</f>
        <v>99.580999999999989</v>
      </c>
      <c r="H85" s="6">
        <f>'МАКС_п-ка 2кв.'!H85+'ВТБ_п-ка 2кв.'!H85</f>
        <v>36.193999999999996</v>
      </c>
      <c r="I85" s="6">
        <f>'МАКС_п-ка 2кв.'!I85+'ВТБ_п-ка 2кв.'!I85</f>
        <v>21</v>
      </c>
      <c r="J85" s="6">
        <f>'МАКС_п-ка 2кв.'!J85+'ВТБ_п-ка 2кв.'!J85</f>
        <v>3.3879999999999999</v>
      </c>
    </row>
    <row r="86" spans="1:10" ht="15.75">
      <c r="A86" s="12" t="s">
        <v>81</v>
      </c>
      <c r="B86" s="6">
        <f>'МАКС_п-ка 2кв.'!B86+'ВТБ_п-ка 2кв.'!B86</f>
        <v>1419.0769999999998</v>
      </c>
      <c r="C86" s="6">
        <f>'МАКС_п-ка 2кв.'!C86+'ВТБ_п-ка 2кв.'!C86</f>
        <v>370.29500000000002</v>
      </c>
      <c r="D86" s="6">
        <f>'МАКС_п-ка 2кв.'!D86+'ВТБ_п-ка 2кв.'!D86</f>
        <v>1627.16</v>
      </c>
      <c r="E86" s="6">
        <f>'МАКС_п-ка 2кв.'!E86+'ВТБ_п-ка 2кв.'!E86</f>
        <v>137.90299999999999</v>
      </c>
      <c r="F86" s="6">
        <f>'МАКС_п-ка 2кв.'!F86+'ВТБ_п-ка 2кв.'!F86</f>
        <v>24.822999999999997</v>
      </c>
      <c r="G86" s="6">
        <f>'МАКС_п-ка 2кв.'!G86+'ВТБ_п-ка 2кв.'!G86</f>
        <v>93.161000000000001</v>
      </c>
      <c r="H86" s="6">
        <f>'МАКС_п-ка 2кв.'!H86+'ВТБ_п-ка 2кв.'!H86</f>
        <v>33.505000000000003</v>
      </c>
      <c r="I86" s="6">
        <f>'МАКС_п-ка 2кв.'!I86+'ВТБ_п-ка 2кв.'!I86</f>
        <v>18.591999999999999</v>
      </c>
      <c r="J86" s="6">
        <f>'МАКС_п-ка 2кв.'!J86+'ВТБ_п-ка 2кв.'!J86</f>
        <v>5.8230000000000004</v>
      </c>
    </row>
    <row r="87" spans="1:10" ht="15.75">
      <c r="A87" s="12" t="s">
        <v>82</v>
      </c>
      <c r="B87" s="6">
        <f>'МАКС_п-ка 2кв.'!B87+'ВТБ_п-ка 2кв.'!B87</f>
        <v>830.4</v>
      </c>
      <c r="C87" s="6">
        <f>'МАКС_п-ка 2кв.'!C87+'ВТБ_п-ка 2кв.'!C87</f>
        <v>414.25</v>
      </c>
      <c r="D87" s="6">
        <f>'МАКС_п-ка 2кв.'!D87+'ВТБ_п-ка 2кв.'!D87</f>
        <v>2580.65</v>
      </c>
      <c r="E87" s="6">
        <f>'МАКС_п-ка 2кв.'!E87+'ВТБ_п-ка 2кв.'!E87</f>
        <v>190</v>
      </c>
      <c r="F87" s="6">
        <f>'МАКС_п-ка 2кв.'!F87+'ВТБ_п-ка 2кв.'!F87</f>
        <v>4.95</v>
      </c>
      <c r="G87" s="6">
        <f>'МАКС_п-ка 2кв.'!G87+'ВТБ_п-ка 2кв.'!G87</f>
        <v>96.6</v>
      </c>
      <c r="H87" s="6">
        <f>'МАКС_п-ка 2кв.'!H87+'ВТБ_п-ка 2кв.'!H87</f>
        <v>34.549999999999997</v>
      </c>
      <c r="I87" s="6">
        <f>'МАКС_п-ка 2кв.'!I87+'ВТБ_п-ка 2кв.'!I87</f>
        <v>18.55</v>
      </c>
      <c r="J87" s="6">
        <f>'МАКС_п-ка 2кв.'!J87+'ВТБ_п-ка 2кв.'!J87</f>
        <v>2.5</v>
      </c>
    </row>
    <row r="88" spans="1:10" s="9" customFormat="1" ht="15.75">
      <c r="A88" s="32" t="s">
        <v>83</v>
      </c>
      <c r="B88" s="6">
        <f>'МАКС_п-ка 2кв.'!B88+'ВТБ_п-ка 2кв.'!B88</f>
        <v>3321.6060000000002</v>
      </c>
      <c r="C88" s="6">
        <f>'МАКС_п-ка 2кв.'!C88+'ВТБ_п-ка 2кв.'!C88</f>
        <v>1657.0070000000001</v>
      </c>
      <c r="D88" s="6">
        <f>'МАКС_п-ка 2кв.'!D88+'ВТБ_п-ка 2кв.'!D88</f>
        <v>10322.602000000001</v>
      </c>
      <c r="E88" s="6">
        <f>'МАКС_п-ка 2кв.'!E88+'ВТБ_п-ка 2кв.'!E88</f>
        <v>760.00099999999998</v>
      </c>
      <c r="F88" s="6">
        <f>'МАКС_п-ка 2кв.'!F88+'ВТБ_п-ка 2кв.'!F88</f>
        <v>19.8</v>
      </c>
      <c r="G88" s="6">
        <f>'МАКС_п-ка 2кв.'!G88+'ВТБ_п-ка 2кв.'!G88</f>
        <v>386.4</v>
      </c>
      <c r="H88" s="6">
        <f>'МАКС_п-ка 2кв.'!H88+'ВТБ_п-ка 2кв.'!H88</f>
        <v>138.19900000000001</v>
      </c>
      <c r="I88" s="6">
        <f>'МАКС_п-ка 2кв.'!I88+'ВТБ_п-ка 2кв.'!I88</f>
        <v>74.200999999999993</v>
      </c>
      <c r="J88" s="6">
        <f>'МАКС_п-ка 2кв.'!J88+'ВТБ_п-ка 2кв.'!J88</f>
        <v>10.000999999999999</v>
      </c>
    </row>
    <row r="89" spans="1:10" s="9" customFormat="1" ht="15.75">
      <c r="A89" s="33" t="s">
        <v>84</v>
      </c>
      <c r="B89" s="6">
        <f>'МАКС_п-ка 2кв.'!B89+'ВТБ_п-ка 2кв.'!B89</f>
        <v>4027.797</v>
      </c>
      <c r="C89" s="6">
        <f>'МАКС_п-ка 2кв.'!C89+'ВТБ_п-ка 2кв.'!C89</f>
        <v>1359.1990000000001</v>
      </c>
      <c r="D89" s="6">
        <f>'МАКС_п-ка 2кв.'!D89+'ВТБ_п-ка 2кв.'!D89</f>
        <v>9465.7990000000009</v>
      </c>
      <c r="E89" s="6">
        <f>'МАКС_п-ка 2кв.'!E89+'ВТБ_п-ка 2кв.'!E89</f>
        <v>514.00099999999998</v>
      </c>
      <c r="F89" s="6">
        <f>'МАКС_п-ка 2кв.'!F89+'ВТБ_п-ка 2кв.'!F89</f>
        <v>9.6</v>
      </c>
      <c r="G89" s="6">
        <f>'МАКС_п-ка 2кв.'!G89+'ВТБ_п-ка 2кв.'!G89</f>
        <v>327</v>
      </c>
      <c r="H89" s="6">
        <f>'МАКС_п-ка 2кв.'!H89+'ВТБ_п-ка 2кв.'!H89</f>
        <v>117.6</v>
      </c>
      <c r="I89" s="6">
        <f>'МАКС_п-ка 2кв.'!I89+'ВТБ_п-ка 2кв.'!I89</f>
        <v>64.8</v>
      </c>
      <c r="J89" s="6">
        <f>'МАКС_п-ка 2кв.'!J89+'ВТБ_п-ка 2кв.'!J89</f>
        <v>11.798</v>
      </c>
    </row>
    <row r="90" spans="1:10" s="9" customFormat="1" ht="15.75">
      <c r="A90" s="34" t="s">
        <v>85</v>
      </c>
      <c r="B90" s="6">
        <f>'МАКС_п-ка 2кв.'!B90+'ВТБ_п-ка 2кв.'!B90</f>
        <v>2318.2489999999998</v>
      </c>
      <c r="C90" s="6">
        <f>'МАКС_п-ка 2кв.'!C90+'ВТБ_п-ка 2кв.'!C90</f>
        <v>1069.75</v>
      </c>
      <c r="D90" s="6">
        <f>'МАКС_п-ка 2кв.'!D90+'ВТБ_п-ка 2кв.'!D90</f>
        <v>7264.7650000000003</v>
      </c>
      <c r="E90" s="6">
        <f>'МАКС_п-ка 2кв.'!E90+'ВТБ_п-ка 2кв.'!E90</f>
        <v>301.03300000000002</v>
      </c>
      <c r="F90" s="6">
        <f>'МАКС_п-ка 2кв.'!F90+'ВТБ_п-ка 2кв.'!F90</f>
        <v>22</v>
      </c>
      <c r="G90" s="6">
        <f>'МАКС_п-ка 2кв.'!G90+'ВТБ_п-ка 2кв.'!G90</f>
        <v>247.13300000000001</v>
      </c>
      <c r="H90" s="6">
        <f>'МАКС_п-ка 2кв.'!H90+'ВТБ_п-ка 2кв.'!H90</f>
        <v>89.832999999999998</v>
      </c>
      <c r="I90" s="6">
        <f>'МАКС_п-ка 2кв.'!I90+'ВТБ_п-ка 2кв.'!I90</f>
        <v>52.067</v>
      </c>
      <c r="J90" s="6">
        <f>'МАКС_п-ка 2кв.'!J90+'ВТБ_п-ка 2кв.'!J90</f>
        <v>17.600000000000001</v>
      </c>
    </row>
    <row r="91" spans="1:10" s="9" customFormat="1" ht="15.75">
      <c r="A91" s="35" t="s">
        <v>86</v>
      </c>
      <c r="B91" s="6">
        <f>'МАКС_п-ка 2кв.'!B91+'ВТБ_п-ка 2кв.'!B91</f>
        <v>1821.855</v>
      </c>
      <c r="C91" s="6">
        <f>'МАКС_п-ка 2кв.'!C91+'ВТБ_п-ка 2кв.'!C91</f>
        <v>582.25699999999995</v>
      </c>
      <c r="D91" s="6">
        <f>'МАКС_п-ка 2кв.'!D91+'ВТБ_п-ка 2кв.'!D91</f>
        <v>4862.4719999999998</v>
      </c>
      <c r="E91" s="6">
        <f>'МАКС_п-ка 2кв.'!E91+'ВТБ_п-ка 2кв.'!E91</f>
        <v>175.904</v>
      </c>
      <c r="F91" s="6">
        <f>'МАКС_п-ка 2кв.'!F91+'ВТБ_п-ка 2кв.'!F91</f>
        <v>64.507000000000005</v>
      </c>
      <c r="G91" s="6">
        <f>'МАКС_п-ка 2кв.'!G91+'ВТБ_п-ка 2кв.'!G91</f>
        <v>157.66900000000001</v>
      </c>
      <c r="H91" s="6">
        <f>'МАКС_п-ка 2кв.'!H91+'ВТБ_п-ка 2кв.'!H91</f>
        <v>57.307000000000002</v>
      </c>
      <c r="I91" s="6">
        <f>'МАКС_п-ка 2кв.'!I91+'ВТБ_п-ка 2кв.'!I91</f>
        <v>33.249000000000002</v>
      </c>
      <c r="J91" s="6">
        <f>'МАКС_п-ка 2кв.'!J91+'ВТБ_п-ка 2кв.'!J91</f>
        <v>5.3630000000000004</v>
      </c>
    </row>
    <row r="92" spans="1:10" s="9" customFormat="1" ht="15.75">
      <c r="A92" s="35" t="s">
        <v>87</v>
      </c>
      <c r="B92" s="6">
        <f>'МАКС_п-ка 2кв.'!B92+'ВТБ_п-ка 2кв.'!B92</f>
        <v>2273.7179999999998</v>
      </c>
      <c r="C92" s="6">
        <f>'МАКС_п-ка 2кв.'!C92+'ВТБ_п-ка 2кв.'!C92</f>
        <v>555.59699999999998</v>
      </c>
      <c r="D92" s="6">
        <f>'МАКС_п-ка 2кв.'!D92+'ВТБ_п-ка 2кв.'!D92</f>
        <v>2542.4789999999998</v>
      </c>
      <c r="E92" s="6">
        <f>'МАКС_п-ка 2кв.'!E92+'ВТБ_п-ка 2кв.'!E92</f>
        <v>150.16200000000001</v>
      </c>
      <c r="F92" s="6">
        <f>'МАКС_п-ка 2кв.'!F92+'ВТБ_п-ка 2кв.'!F92</f>
        <v>57.152999999999992</v>
      </c>
      <c r="G92" s="6">
        <f>'МАКС_п-ка 2кв.'!G92+'ВТБ_п-ка 2кв.'!G92</f>
        <v>141.88799999999998</v>
      </c>
      <c r="H92" s="6">
        <f>'МАКС_п-ка 2кв.'!H92+'ВТБ_п-ка 2кв.'!H92</f>
        <v>51.484000000000002</v>
      </c>
      <c r="I92" s="6">
        <f>'МАКС_п-ка 2кв.'!I92+'ВТБ_п-ка 2кв.'!I92</f>
        <v>29.879000000000001</v>
      </c>
      <c r="J92" s="6">
        <f>'МАКС_п-ка 2кв.'!J92+'ВТБ_п-ка 2кв.'!J92</f>
        <v>14.863</v>
      </c>
    </row>
    <row r="93" spans="1:10" s="9" customFormat="1" ht="15.75">
      <c r="A93" s="35" t="s">
        <v>88</v>
      </c>
      <c r="B93" s="6">
        <f>'МАКС_п-ка 2кв.'!B93+'ВТБ_п-ка 2кв.'!B93</f>
        <v>834.46499999999992</v>
      </c>
      <c r="C93" s="6">
        <f>'МАКС_п-ка 2кв.'!C93+'ВТБ_п-ка 2кв.'!C93</f>
        <v>459.67700000000002</v>
      </c>
      <c r="D93" s="6">
        <f>'МАКС_п-ка 2кв.'!D93+'ВТБ_п-ка 2кв.'!D93</f>
        <v>2378.1010000000001</v>
      </c>
      <c r="E93" s="6">
        <f>'МАКС_п-ка 2кв.'!E93+'ВТБ_п-ка 2кв.'!E93</f>
        <v>134.83799999999999</v>
      </c>
      <c r="F93" s="6">
        <f>'МАКС_п-ка 2кв.'!F93+'ВТБ_п-ка 2кв.'!F93</f>
        <v>3.2179999999999995</v>
      </c>
      <c r="G93" s="6">
        <f>'МАКС_п-ка 2кв.'!G93+'ВТБ_п-ка 2кв.'!G93</f>
        <v>96.224999999999994</v>
      </c>
      <c r="H93" s="6">
        <f>'МАКС_п-ка 2кв.'!H93+'ВТБ_п-ка 2кв.'!H93</f>
        <v>34.783000000000001</v>
      </c>
      <c r="I93" s="6">
        <f>'МАКС_п-ка 2кв.'!I93+'ВТБ_п-ка 2кв.'!I93</f>
        <v>19.765999999999995</v>
      </c>
      <c r="J93" s="6">
        <f>'МАКС_п-ка 2кв.'!J93+'ВТБ_п-ка 2кв.'!J93</f>
        <v>4.5970000000000004</v>
      </c>
    </row>
    <row r="94" spans="1:10" s="9" customFormat="1" ht="15.75">
      <c r="A94" s="36" t="s">
        <v>89</v>
      </c>
      <c r="B94" s="6">
        <f>'МАКС_п-ка 2кв.'!B94+'ВТБ_п-ка 2кв.'!B94</f>
        <v>2053.9270000000001</v>
      </c>
      <c r="C94" s="6">
        <f>'МАКС_п-ка 2кв.'!C94+'ВТБ_п-ка 2кв.'!C94</f>
        <v>535.95399999999995</v>
      </c>
      <c r="D94" s="6">
        <f>'МАКС_п-ка 2кв.'!D94+'ВТБ_п-ка 2кв.'!D94</f>
        <v>2355.0910000000003</v>
      </c>
      <c r="E94" s="6">
        <f>'МАКС_п-ка 2кв.'!E94+'ВТБ_п-ка 2кв.'!E94</f>
        <v>199.59700000000004</v>
      </c>
      <c r="F94" s="6">
        <f>'МАКС_п-ка 2кв.'!F94+'ВТБ_п-ка 2кв.'!F94</f>
        <v>35.927</v>
      </c>
      <c r="G94" s="6">
        <f>'МАКС_п-ка 2кв.'!G94+'ВТБ_п-ка 2кв.'!G94</f>
        <v>134.83900000000003</v>
      </c>
      <c r="H94" s="6">
        <f>'МАКС_п-ка 2кв.'!H94+'ВТБ_п-ка 2кв.'!H94</f>
        <v>48.494</v>
      </c>
      <c r="I94" s="6">
        <f>'МАКС_п-ка 2кв.'!I94+'ВТБ_п-ка 2кв.'!I94</f>
        <v>26.908999999999999</v>
      </c>
      <c r="J94" s="6">
        <f>'МАКС_п-ка 2кв.'!J94+'ВТБ_п-ка 2кв.'!J94</f>
        <v>8.4269999999999996</v>
      </c>
    </row>
    <row r="95" spans="1:10" s="9" customFormat="1" ht="15.75">
      <c r="A95" s="37" t="s">
        <v>90</v>
      </c>
      <c r="B95" s="6">
        <f>'МАКС_п-ка 2кв.'!B95+'ВТБ_п-ка 2кв.'!B95</f>
        <v>694.25800000000004</v>
      </c>
      <c r="C95" s="6">
        <f>'МАКС_п-ка 2кв.'!C95+'ВТБ_п-ка 2кв.'!C95</f>
        <v>284.33699999999999</v>
      </c>
      <c r="D95" s="6">
        <f>'МАКС_п-ка 2кв.'!D95+'ВТБ_п-ка 2кв.'!D95</f>
        <v>1889.4680000000001</v>
      </c>
      <c r="E95" s="6">
        <f>'МАКС_п-ка 2кв.'!E95+'ВТБ_п-ка 2кв.'!E95</f>
        <v>84.818000000000012</v>
      </c>
      <c r="F95" s="6">
        <f>'МАКС_п-ка 2кв.'!F95+'ВТБ_п-ка 2кв.'!F95</f>
        <v>2.5590000000000002</v>
      </c>
      <c r="G95" s="6">
        <f>'МАКС_п-ка 2кв.'!G95+'ВТБ_п-ка 2кв.'!G95</f>
        <v>70.376999999999995</v>
      </c>
      <c r="H95" s="6">
        <f>'МАКС_п-ка 2кв.'!H95+'ВТБ_п-ка 2кв.'!H95</f>
        <v>25.317</v>
      </c>
      <c r="I95" s="6">
        <f>'МАКС_п-ка 2кв.'!I95+'ВТБ_п-ка 2кв.'!I95</f>
        <v>14.074999999999999</v>
      </c>
      <c r="J95" s="6">
        <f>'МАКС_п-ка 2кв.'!J95+'ВТБ_п-ка 2кв.'!J95</f>
        <v>5.758</v>
      </c>
    </row>
    <row r="96" spans="1:10" s="9" customFormat="1" ht="15.75">
      <c r="A96" s="37" t="s">
        <v>91</v>
      </c>
      <c r="B96" s="6">
        <f>'МАКС_п-ка 2кв.'!B96+'ВТБ_п-ка 2кв.'!B96</f>
        <v>1464.9240000000002</v>
      </c>
      <c r="C96" s="6">
        <f>'МАКС_п-ка 2кв.'!C96+'ВТБ_п-ка 2кв.'!C96</f>
        <v>353.34500000000003</v>
      </c>
      <c r="D96" s="6">
        <f>'МАКС_п-ка 2кв.'!D96+'ВТБ_п-ка 2кв.'!D96</f>
        <v>4337.4669999999996</v>
      </c>
      <c r="E96" s="6">
        <f>'МАКС_п-ка 2кв.'!E96+'ВТБ_п-ка 2кв.'!E96</f>
        <v>136.09100000000001</v>
      </c>
      <c r="F96" s="6">
        <f>'МАКС_п-ка 2кв.'!F96+'ВТБ_п-ка 2кв.'!F96</f>
        <v>8.7739999999999991</v>
      </c>
      <c r="G96" s="6">
        <f>'МАКС_п-ка 2кв.'!G96+'ВТБ_п-ка 2кв.'!G96</f>
        <v>99.075999999999993</v>
      </c>
      <c r="H96" s="6">
        <f>'МАКС_п-ка 2кв.'!H96+'ВТБ_п-ка 2кв.'!H96</f>
        <v>35.918999999999997</v>
      </c>
      <c r="I96" s="6">
        <f>'МАКС_п-ка 2кв.'!I96+'ВТБ_п-ка 2кв.'!I96</f>
        <v>20.655999999999999</v>
      </c>
      <c r="J96" s="6">
        <f>'МАКС_п-ка 2кв.'!J96+'ВТБ_п-ка 2кв.'!J96</f>
        <v>2.3769999999999998</v>
      </c>
    </row>
    <row r="97" spans="1:10" s="9" customFormat="1" ht="15.75">
      <c r="A97" s="31" t="s">
        <v>92</v>
      </c>
      <c r="B97" s="8">
        <f>SUM(B79:B96)</f>
        <v>29770.749</v>
      </c>
      <c r="C97" s="8">
        <f t="shared" ref="C97:J97" si="7">SUM(C79:C96)</f>
        <v>10485.998999999998</v>
      </c>
      <c r="D97" s="8">
        <f t="shared" si="7"/>
        <v>71617.784000000014</v>
      </c>
      <c r="E97" s="8">
        <f t="shared" si="7"/>
        <v>3696.7530000000002</v>
      </c>
      <c r="F97" s="8">
        <f t="shared" si="7"/>
        <v>362.24700000000007</v>
      </c>
      <c r="G97" s="8">
        <f t="shared" si="7"/>
        <v>2566.002</v>
      </c>
      <c r="H97" s="8">
        <f t="shared" si="7"/>
        <v>925.99800000000005</v>
      </c>
      <c r="I97" s="8">
        <f t="shared" si="7"/>
        <v>520.50000000000011</v>
      </c>
      <c r="J97" s="8">
        <f t="shared" si="7"/>
        <v>127.47199999999998</v>
      </c>
    </row>
    <row r="98" spans="1:10" ht="31.5">
      <c r="A98" s="16" t="s">
        <v>93</v>
      </c>
      <c r="B98" s="6">
        <f>'МАКС_п-ка 2кв.'!B98+'ВТБ_п-ка 2кв.'!B98</f>
        <v>168</v>
      </c>
      <c r="C98" s="6">
        <f>'МАКС_п-ка 2кв.'!C98+'ВТБ_п-ка 2кв.'!C98</f>
        <v>0</v>
      </c>
      <c r="D98" s="6">
        <f>'МАКС_п-ка 2кв.'!D98+'ВТБ_п-ка 2кв.'!D98</f>
        <v>5981.0849999999991</v>
      </c>
      <c r="E98" s="6">
        <f>'МАКС_п-ка 2кв.'!E98+'ВТБ_п-ка 2кв.'!E98</f>
        <v>0</v>
      </c>
      <c r="F98" s="6">
        <f>'МАКС_п-ка 2кв.'!F98+'ВТБ_п-ка 2кв.'!F98</f>
        <v>0</v>
      </c>
      <c r="G98" s="6">
        <f>'МАКС_п-ка 2кв.'!G98+'ВТБ_п-ка 2кв.'!G98</f>
        <v>0</v>
      </c>
      <c r="H98" s="6">
        <f>'МАКС_п-ка 2кв.'!H98+'ВТБ_п-ка 2кв.'!H98</f>
        <v>0</v>
      </c>
      <c r="I98" s="6">
        <f>'МАКС_п-ка 2кв.'!I98+'ВТБ_п-ка 2кв.'!I98</f>
        <v>0</v>
      </c>
      <c r="J98" s="6">
        <f>'МАКС_п-ка 2кв.'!J98+'ВТБ_п-ка 2кв.'!J98</f>
        <v>0</v>
      </c>
    </row>
    <row r="99" spans="1:10" ht="31.5">
      <c r="A99" s="5" t="s">
        <v>94</v>
      </c>
      <c r="B99" s="6">
        <f>'МАКС_п-ка 2кв.'!B99+'ВТБ_п-ка 2кв.'!B99</f>
        <v>0</v>
      </c>
      <c r="C99" s="6">
        <f>'МАКС_п-ка 2кв.'!C99+'ВТБ_п-ка 2кв.'!C99</f>
        <v>0</v>
      </c>
      <c r="D99" s="6">
        <f>'МАКС_п-ка 2кв.'!D99+'ВТБ_п-ка 2кв.'!D99</f>
        <v>2499.9989999999998</v>
      </c>
      <c r="E99" s="6">
        <f>'МАКС_п-ка 2кв.'!E99+'ВТБ_п-ка 2кв.'!E99</f>
        <v>0</v>
      </c>
      <c r="F99" s="6">
        <f>'МАКС_п-ка 2кв.'!F99+'ВТБ_п-ка 2кв.'!F99</f>
        <v>0</v>
      </c>
      <c r="G99" s="6">
        <f>'МАКС_п-ка 2кв.'!G99+'ВТБ_п-ка 2кв.'!G99</f>
        <v>0</v>
      </c>
      <c r="H99" s="6">
        <f>'МАКС_п-ка 2кв.'!H99+'ВТБ_п-ка 2кв.'!H99</f>
        <v>0</v>
      </c>
      <c r="I99" s="6">
        <f>'МАКС_п-ка 2кв.'!I99+'ВТБ_п-ка 2кв.'!I99</f>
        <v>0</v>
      </c>
      <c r="J99" s="6">
        <f>'МАКС_п-ка 2кв.'!J99+'ВТБ_п-ка 2кв.'!J99</f>
        <v>0</v>
      </c>
    </row>
    <row r="100" spans="1:10" ht="47.25">
      <c r="A100" s="5" t="s">
        <v>95</v>
      </c>
      <c r="B100" s="6">
        <f>'МАКС_п-ка 2кв.'!B100+'ВТБ_п-ка 2кв.'!B100</f>
        <v>0</v>
      </c>
      <c r="C100" s="6">
        <f>'МАКС_п-ка 2кв.'!C100+'ВТБ_п-ка 2кв.'!C100</f>
        <v>0</v>
      </c>
      <c r="D100" s="6">
        <f>'МАКС_п-ка 2кв.'!D100+'ВТБ_п-ка 2кв.'!D100</f>
        <v>0</v>
      </c>
      <c r="E100" s="6">
        <f>'МАКС_п-ка 2кв.'!E100+'ВТБ_п-ка 2кв.'!E100</f>
        <v>0</v>
      </c>
      <c r="F100" s="6">
        <f>'МАКС_п-ка 2кв.'!F100+'ВТБ_п-ка 2кв.'!F100</f>
        <v>0</v>
      </c>
      <c r="G100" s="6">
        <f>'МАКС_п-ка 2кв.'!G100+'ВТБ_п-ка 2кв.'!G100</f>
        <v>0</v>
      </c>
      <c r="H100" s="6">
        <f>'МАКС_п-ка 2кв.'!H100+'ВТБ_п-ка 2кв.'!H100</f>
        <v>0</v>
      </c>
      <c r="I100" s="6">
        <f>'МАКС_п-ка 2кв.'!I100+'ВТБ_п-ка 2кв.'!I100</f>
        <v>0</v>
      </c>
      <c r="J100" s="6">
        <f>'МАКС_п-ка 2кв.'!J100+'ВТБ_п-ка 2кв.'!J100</f>
        <v>0</v>
      </c>
    </row>
    <row r="101" spans="1:10" s="9" customFormat="1" ht="15.75">
      <c r="A101" s="7" t="s">
        <v>96</v>
      </c>
      <c r="B101" s="8">
        <f>SUM(B98:B100)</f>
        <v>168</v>
      </c>
      <c r="C101" s="8">
        <f t="shared" ref="C101:J101" si="8">SUM(C98:C100)</f>
        <v>0</v>
      </c>
      <c r="D101" s="8">
        <f t="shared" si="8"/>
        <v>8481.0839999999989</v>
      </c>
      <c r="E101" s="8">
        <f t="shared" si="8"/>
        <v>0</v>
      </c>
      <c r="F101" s="8">
        <f t="shared" si="8"/>
        <v>0</v>
      </c>
      <c r="G101" s="8">
        <f t="shared" si="8"/>
        <v>0</v>
      </c>
      <c r="H101" s="8">
        <f t="shared" si="8"/>
        <v>0</v>
      </c>
      <c r="I101" s="8">
        <f t="shared" si="8"/>
        <v>0</v>
      </c>
      <c r="J101" s="8">
        <f t="shared" si="8"/>
        <v>0</v>
      </c>
    </row>
    <row r="102" spans="1:10" s="9" customFormat="1" ht="15.75">
      <c r="A102" s="38" t="s">
        <v>140</v>
      </c>
      <c r="B102" s="8">
        <f t="shared" ref="B102:J102" si="9">B7+B13+B26+B40+B45+B63+B78+B97+B101</f>
        <v>442291.70500000002</v>
      </c>
      <c r="C102" s="8">
        <f t="shared" si="9"/>
        <v>140709.06899999999</v>
      </c>
      <c r="D102" s="8">
        <f t="shared" si="9"/>
        <v>684922.0410000002</v>
      </c>
      <c r="E102" s="8">
        <f t="shared" si="9"/>
        <v>63218.000999999997</v>
      </c>
      <c r="F102" s="8">
        <f t="shared" si="9"/>
        <v>6090.7470000000003</v>
      </c>
      <c r="G102" s="8">
        <f t="shared" si="9"/>
        <v>33782.504999999997</v>
      </c>
      <c r="H102" s="8">
        <f t="shared" si="9"/>
        <v>12193.506000000001</v>
      </c>
      <c r="I102" s="8">
        <f t="shared" si="9"/>
        <v>6861.7500000000009</v>
      </c>
      <c r="J102" s="8">
        <f t="shared" si="9"/>
        <v>1017.1429999999999</v>
      </c>
    </row>
    <row r="104" spans="1:10">
      <c r="C104" s="39"/>
      <c r="H104" s="40"/>
      <c r="I104" s="40"/>
    </row>
    <row r="106" spans="1:10" ht="15.75">
      <c r="A106" s="41" t="s">
        <v>97</v>
      </c>
      <c r="B106" s="43">
        <f t="shared" ref="B106:J106" si="10">B61+B90+B37</f>
        <v>10710.334999999999</v>
      </c>
      <c r="C106" s="43">
        <f t="shared" si="10"/>
        <v>5833.665</v>
      </c>
      <c r="D106" s="43">
        <f t="shared" si="10"/>
        <v>23431.273999999998</v>
      </c>
      <c r="E106" s="43">
        <f t="shared" si="10"/>
        <v>1500.0329999999999</v>
      </c>
      <c r="F106" s="43">
        <f t="shared" si="10"/>
        <v>153.81700000000001</v>
      </c>
      <c r="G106" s="43">
        <f t="shared" si="10"/>
        <v>1078.7330000000002</v>
      </c>
      <c r="H106" s="43">
        <f t="shared" si="10"/>
        <v>392.517</v>
      </c>
      <c r="I106" s="43">
        <f t="shared" si="10"/>
        <v>229.351</v>
      </c>
      <c r="J106" s="43">
        <f t="shared" si="10"/>
        <v>45.1</v>
      </c>
    </row>
    <row r="107" spans="1:10" ht="15.75">
      <c r="A107" s="44" t="s">
        <v>98</v>
      </c>
      <c r="B107" s="43">
        <f t="shared" ref="B107:J107" si="11">B89+B44</f>
        <v>29767.796999999999</v>
      </c>
      <c r="C107" s="43">
        <f t="shared" si="11"/>
        <v>5518.1970000000001</v>
      </c>
      <c r="D107" s="43">
        <f t="shared" si="11"/>
        <v>38456.198000000004</v>
      </c>
      <c r="E107" s="43">
        <f t="shared" si="11"/>
        <v>514.00099999999998</v>
      </c>
      <c r="F107" s="43">
        <f t="shared" si="11"/>
        <v>466.399</v>
      </c>
      <c r="G107" s="43">
        <f t="shared" si="11"/>
        <v>3478.3989999999999</v>
      </c>
      <c r="H107" s="43">
        <f t="shared" si="11"/>
        <v>1249.001</v>
      </c>
      <c r="I107" s="43">
        <f t="shared" si="11"/>
        <v>685.00099999999998</v>
      </c>
      <c r="J107" s="43">
        <f t="shared" si="11"/>
        <v>11.798</v>
      </c>
    </row>
    <row r="108" spans="1:10" ht="15.75">
      <c r="A108" s="45" t="s">
        <v>99</v>
      </c>
      <c r="B108" s="43">
        <f>B88+B60</f>
        <v>35526.798999999999</v>
      </c>
      <c r="C108" s="43">
        <f t="shared" ref="C108:J108" si="12">C88+C60</f>
        <v>7273.6100000000006</v>
      </c>
      <c r="D108" s="43">
        <f t="shared" si="12"/>
        <v>53895.597000000002</v>
      </c>
      <c r="E108" s="43">
        <f t="shared" si="12"/>
        <v>760.00099999999998</v>
      </c>
      <c r="F108" s="43">
        <f t="shared" si="12"/>
        <v>654</v>
      </c>
      <c r="G108" s="43">
        <f t="shared" si="12"/>
        <v>4258.3989999999994</v>
      </c>
      <c r="H108" s="43">
        <f t="shared" si="12"/>
        <v>1534.999</v>
      </c>
      <c r="I108" s="43">
        <f t="shared" si="12"/>
        <v>858</v>
      </c>
      <c r="J108" s="43">
        <f t="shared" si="12"/>
        <v>10.000999999999999</v>
      </c>
    </row>
    <row r="109" spans="1:10" ht="31.5">
      <c r="A109" s="46" t="s">
        <v>100</v>
      </c>
      <c r="B109" s="43">
        <f>B93+B92+B91+B62</f>
        <v>15855.502</v>
      </c>
      <c r="C109" s="43">
        <f t="shared" ref="C109:J109" si="13">C93+C92+C91+C62</f>
        <v>4020.183</v>
      </c>
      <c r="D109" s="43">
        <f t="shared" si="13"/>
        <v>20555.593000000001</v>
      </c>
      <c r="E109" s="43">
        <f t="shared" si="13"/>
        <v>1763.3230000000001</v>
      </c>
      <c r="F109" s="43">
        <f t="shared" si="13"/>
        <v>772.10400000000004</v>
      </c>
      <c r="G109" s="43">
        <f t="shared" si="13"/>
        <v>1097.8620000000001</v>
      </c>
      <c r="H109" s="43">
        <f t="shared" si="13"/>
        <v>398.08299999999997</v>
      </c>
      <c r="I109" s="43">
        <f t="shared" si="13"/>
        <v>229.071</v>
      </c>
      <c r="J109" s="43">
        <f t="shared" si="13"/>
        <v>57.767000000000003</v>
      </c>
    </row>
    <row r="110" spans="1:10" ht="31.5">
      <c r="A110" s="47" t="s">
        <v>101</v>
      </c>
      <c r="B110" s="43">
        <f t="shared" ref="B110:J110" si="14">B94+B24</f>
        <v>12970.835999999999</v>
      </c>
      <c r="C110" s="43">
        <f t="shared" si="14"/>
        <v>2903.3199999999997</v>
      </c>
      <c r="D110" s="43">
        <f t="shared" si="14"/>
        <v>10124.141</v>
      </c>
      <c r="E110" s="43">
        <f t="shared" si="14"/>
        <v>1515.4580000000001</v>
      </c>
      <c r="F110" s="43">
        <f t="shared" si="14"/>
        <v>388.69500000000005</v>
      </c>
      <c r="G110" s="43">
        <f t="shared" si="14"/>
        <v>837.42000000000007</v>
      </c>
      <c r="H110" s="43">
        <f t="shared" si="14"/>
        <v>306.048</v>
      </c>
      <c r="I110" s="43">
        <f t="shared" si="14"/>
        <v>182.59399999999999</v>
      </c>
      <c r="J110" s="43">
        <f t="shared" si="14"/>
        <v>87.527999999999992</v>
      </c>
    </row>
    <row r="111" spans="1:10" ht="31.5">
      <c r="A111" s="48" t="s">
        <v>102</v>
      </c>
      <c r="B111" s="43">
        <f>B38+B25</f>
        <v>12526.456999999999</v>
      </c>
      <c r="C111" s="43">
        <f t="shared" ref="C111:J111" si="15">C38+C25</f>
        <v>3301.29</v>
      </c>
      <c r="D111" s="43">
        <f t="shared" si="15"/>
        <v>13729.145999999997</v>
      </c>
      <c r="E111" s="43">
        <f t="shared" si="15"/>
        <v>1755.269</v>
      </c>
      <c r="F111" s="43">
        <f t="shared" si="15"/>
        <v>73.762999999999991</v>
      </c>
      <c r="G111" s="43">
        <f t="shared" si="15"/>
        <v>942.25800000000004</v>
      </c>
      <c r="H111" s="43">
        <f t="shared" si="15"/>
        <v>338.38799999999998</v>
      </c>
      <c r="I111" s="43">
        <f t="shared" si="15"/>
        <v>185.59100000000001</v>
      </c>
      <c r="J111" s="43">
        <f t="shared" si="15"/>
        <v>33.012</v>
      </c>
    </row>
    <row r="112" spans="1:10" ht="31.5">
      <c r="A112" s="49" t="s">
        <v>103</v>
      </c>
      <c r="B112" s="43">
        <f t="shared" ref="B112:J112" si="16">B96+B95+B39</f>
        <v>3799.4080000000004</v>
      </c>
      <c r="C112" s="43">
        <f t="shared" si="16"/>
        <v>1309.6390000000001</v>
      </c>
      <c r="D112" s="43">
        <f t="shared" si="16"/>
        <v>8746.1309999999994</v>
      </c>
      <c r="E112" s="43">
        <f t="shared" si="16"/>
        <v>378.11300000000006</v>
      </c>
      <c r="F112" s="43">
        <f t="shared" si="16"/>
        <v>35.552999999999997</v>
      </c>
      <c r="G112" s="43">
        <f t="shared" si="16"/>
        <v>299.96899999999994</v>
      </c>
      <c r="H112" s="43">
        <f t="shared" si="16"/>
        <v>109.494</v>
      </c>
      <c r="I112" s="43">
        <f t="shared" si="16"/>
        <v>65.165999999999997</v>
      </c>
      <c r="J112" s="43">
        <f t="shared" si="16"/>
        <v>9.2319999999999993</v>
      </c>
    </row>
  </sheetData>
  <mergeCells count="7">
    <mergeCell ref="I1:J1"/>
    <mergeCell ref="A3:A4"/>
    <mergeCell ref="B3:B4"/>
    <mergeCell ref="C3:C4"/>
    <mergeCell ref="D3:D4"/>
    <mergeCell ref="E3:J3"/>
    <mergeCell ref="A2:J2"/>
  </mergeCells>
  <pageMargins left="0.70866141732283472" right="0.2" top="0.46" bottom="0.41" header="0.31496062992125984" footer="0.31496062992125984"/>
  <pageSetup paperSize="9" scale="44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2"/>
  <sheetViews>
    <sheetView zoomScale="90" zoomScaleNormal="90" workbookViewId="0">
      <pane xSplit="1" ySplit="4" topLeftCell="B5" activePane="bottomRight" state="frozenSplit"/>
      <selection pane="topRight" activeCell="B1" sqref="B1"/>
      <selection pane="bottomLeft" activeCell="A5" sqref="A5"/>
      <selection pane="bottomRight" activeCell="I1" sqref="I1:J1"/>
    </sheetView>
  </sheetViews>
  <sheetFormatPr defaultRowHeight="15"/>
  <cols>
    <col min="1" max="1" width="70.140625" customWidth="1"/>
    <col min="2" max="9" width="15.7109375" customWidth="1"/>
    <col min="10" max="10" width="17.140625" customWidth="1"/>
  </cols>
  <sheetData>
    <row r="1" spans="1:10" ht="15.75">
      <c r="I1" s="68" t="s">
        <v>154</v>
      </c>
      <c r="J1" s="68"/>
    </row>
    <row r="2" spans="1:10" ht="48.75" customHeight="1">
      <c r="A2" s="63" t="s">
        <v>135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6.5" customHeight="1">
      <c r="A3" s="65" t="s">
        <v>0</v>
      </c>
      <c r="B3" s="66" t="s">
        <v>112</v>
      </c>
      <c r="C3" s="66" t="s">
        <v>113</v>
      </c>
      <c r="D3" s="66" t="s">
        <v>114</v>
      </c>
      <c r="E3" s="67" t="s">
        <v>115</v>
      </c>
      <c r="F3" s="67"/>
      <c r="G3" s="67"/>
      <c r="H3" s="67"/>
      <c r="I3" s="67"/>
      <c r="J3" s="67"/>
    </row>
    <row r="4" spans="1:10" s="4" customFormat="1" ht="42.75">
      <c r="A4" s="65"/>
      <c r="B4" s="66"/>
      <c r="C4" s="66"/>
      <c r="D4" s="66"/>
      <c r="E4" s="3" t="s">
        <v>116</v>
      </c>
      <c r="F4" s="3" t="s">
        <v>117</v>
      </c>
      <c r="G4" s="3" t="s">
        <v>118</v>
      </c>
      <c r="H4" s="3" t="s">
        <v>119</v>
      </c>
      <c r="I4" s="3" t="s">
        <v>120</v>
      </c>
      <c r="J4" s="3" t="s">
        <v>121</v>
      </c>
    </row>
    <row r="5" spans="1:10" ht="31.5">
      <c r="A5" s="5" t="s">
        <v>7</v>
      </c>
      <c r="B5" s="6">
        <v>1443.9226073975435</v>
      </c>
      <c r="C5" s="6">
        <v>0</v>
      </c>
      <c r="D5" s="6">
        <v>3919.6560650576494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</row>
    <row r="6" spans="1:10" ht="15.75">
      <c r="A6" s="5" t="s">
        <v>8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</row>
    <row r="7" spans="1:10" s="9" customFormat="1" ht="15.75">
      <c r="A7" s="7" t="s">
        <v>9</v>
      </c>
      <c r="B7" s="8">
        <f>SUM(B5:B6)</f>
        <v>1443.9226073975435</v>
      </c>
      <c r="C7" s="8">
        <f t="shared" ref="C7:J7" si="0">SUM(C5:C6)</f>
        <v>0</v>
      </c>
      <c r="D7" s="8">
        <f t="shared" si="0"/>
        <v>3919.6560650576494</v>
      </c>
      <c r="E7" s="8">
        <f t="shared" si="0"/>
        <v>0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8">
        <f t="shared" si="0"/>
        <v>0</v>
      </c>
    </row>
    <row r="8" spans="1:10" ht="15.75">
      <c r="A8" s="5" t="s">
        <v>10</v>
      </c>
      <c r="B8" s="6">
        <v>192.25067341325195</v>
      </c>
      <c r="C8" s="6">
        <v>3149.6311726585541</v>
      </c>
      <c r="D8" s="6">
        <v>7017.6349092404525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0.51171293771710735</v>
      </c>
    </row>
    <row r="9" spans="1:10" ht="31.5">
      <c r="A9" s="5" t="s">
        <v>11</v>
      </c>
      <c r="B9" s="6">
        <v>0</v>
      </c>
      <c r="C9" s="6">
        <v>0</v>
      </c>
      <c r="D9" s="6">
        <v>8180.8614955365883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</row>
    <row r="10" spans="1:10" ht="31.5">
      <c r="A10" s="10" t="s">
        <v>12</v>
      </c>
      <c r="B10" s="6">
        <v>0</v>
      </c>
      <c r="C10" s="6">
        <v>3299.1003764630113</v>
      </c>
      <c r="D10" s="6">
        <v>426.13234427276547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</row>
    <row r="11" spans="1:10" ht="15.75">
      <c r="A11" s="10" t="s">
        <v>13</v>
      </c>
      <c r="B11" s="6">
        <v>0</v>
      </c>
      <c r="C11" s="6">
        <v>519.60841321460691</v>
      </c>
      <c r="D11" s="6">
        <v>307.91565683962892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</row>
    <row r="12" spans="1:10" ht="15.75">
      <c r="A12" s="10" t="s">
        <v>14</v>
      </c>
      <c r="B12" s="6">
        <v>91.952123271889405</v>
      </c>
      <c r="C12" s="6">
        <v>1315.3548421658986</v>
      </c>
      <c r="D12" s="6">
        <v>5510.3047388632867</v>
      </c>
      <c r="E12" s="6">
        <v>0</v>
      </c>
      <c r="F12" s="6">
        <v>4.0416970046082952</v>
      </c>
      <c r="G12" s="6">
        <v>36.053217741935484</v>
      </c>
      <c r="H12" s="6">
        <v>13.055365207373272</v>
      </c>
      <c r="I12" s="6">
        <v>7.5178571428571432</v>
      </c>
      <c r="J12" s="6">
        <v>0</v>
      </c>
    </row>
    <row r="13" spans="1:10" s="9" customFormat="1" ht="15.75">
      <c r="A13" s="11" t="s">
        <v>15</v>
      </c>
      <c r="B13" s="8">
        <f>SUM(B8:B12)</f>
        <v>284.20279668514138</v>
      </c>
      <c r="C13" s="8">
        <f t="shared" ref="C13:J13" si="1">SUM(C8:C12)</f>
        <v>8283.6948045020708</v>
      </c>
      <c r="D13" s="8">
        <f t="shared" si="1"/>
        <v>21442.849144752723</v>
      </c>
      <c r="E13" s="8">
        <f t="shared" si="1"/>
        <v>0</v>
      </c>
      <c r="F13" s="8">
        <f t="shared" si="1"/>
        <v>4.0416970046082952</v>
      </c>
      <c r="G13" s="8">
        <f t="shared" si="1"/>
        <v>36.053217741935484</v>
      </c>
      <c r="H13" s="8">
        <f t="shared" si="1"/>
        <v>13.055365207373272</v>
      </c>
      <c r="I13" s="8">
        <f t="shared" si="1"/>
        <v>7.5178571428571432</v>
      </c>
      <c r="J13" s="8">
        <f t="shared" si="1"/>
        <v>0.51171293771710735</v>
      </c>
    </row>
    <row r="14" spans="1:10" ht="15.75">
      <c r="A14" s="15" t="s">
        <v>16</v>
      </c>
      <c r="B14" s="6">
        <v>504.12097942196527</v>
      </c>
      <c r="C14" s="6">
        <v>120.22604393063584</v>
      </c>
      <c r="D14" s="6">
        <v>517.71073356454724</v>
      </c>
      <c r="E14" s="6">
        <v>73.598037764932556</v>
      </c>
      <c r="F14" s="6">
        <v>3.0106312138728319</v>
      </c>
      <c r="G14" s="6">
        <v>37.601321926782269</v>
      </c>
      <c r="H14" s="6">
        <v>13.516382273603082</v>
      </c>
      <c r="I14" s="6">
        <v>7.4481251637764929</v>
      </c>
      <c r="J14" s="6">
        <v>1.479213564547206</v>
      </c>
    </row>
    <row r="15" spans="1:10" ht="15.75">
      <c r="A15" s="15" t="s">
        <v>17</v>
      </c>
      <c r="B15" s="6">
        <v>135.32876809121669</v>
      </c>
      <c r="C15" s="6">
        <v>29.34647888765674</v>
      </c>
      <c r="D15" s="6">
        <v>96.307117347664132</v>
      </c>
      <c r="E15" s="6">
        <v>16.311733060365661</v>
      </c>
      <c r="F15" s="6">
        <v>4.3730063692456422</v>
      </c>
      <c r="G15" s="6">
        <v>8.7093573601751526</v>
      </c>
      <c r="H15" s="6">
        <v>3.1927139526287354</v>
      </c>
      <c r="I15" s="6">
        <v>1.9299245073786571</v>
      </c>
      <c r="J15" s="6">
        <v>0.98054482640962204</v>
      </c>
    </row>
    <row r="16" spans="1:10" ht="31.5">
      <c r="A16" s="5" t="s">
        <v>18</v>
      </c>
      <c r="B16" s="6">
        <v>4943.0807133625167</v>
      </c>
      <c r="C16" s="6">
        <v>204.52196688368616</v>
      </c>
      <c r="D16" s="6">
        <v>920.34701028256723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</row>
    <row r="17" spans="1:10" ht="15.75">
      <c r="A17" s="5" t="s">
        <v>19</v>
      </c>
      <c r="B17" s="6">
        <v>4212.8739948568409</v>
      </c>
      <c r="C17" s="6">
        <v>2470.0392124777595</v>
      </c>
      <c r="D17" s="6">
        <v>66.58081836550744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</row>
    <row r="18" spans="1:10" ht="15.75">
      <c r="A18" s="53" t="s">
        <v>125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</row>
    <row r="19" spans="1:10" ht="15.75">
      <c r="A19" s="10" t="s">
        <v>20</v>
      </c>
      <c r="B19" s="6">
        <v>12.27129347043423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</row>
    <row r="20" spans="1:10" ht="15.75">
      <c r="A20" s="53" t="s">
        <v>122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</row>
    <row r="21" spans="1:10" ht="15.75">
      <c r="A21" s="53" t="s">
        <v>123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</row>
    <row r="22" spans="1:10" ht="15.75">
      <c r="A22" s="53" t="s">
        <v>124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</row>
    <row r="23" spans="1:10" ht="15.75">
      <c r="A23" s="5" t="s">
        <v>21</v>
      </c>
      <c r="B23" s="6">
        <v>0</v>
      </c>
      <c r="C23" s="6">
        <v>0</v>
      </c>
      <c r="D23" s="6">
        <v>5.7817119038592102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</row>
    <row r="24" spans="1:10" ht="31.5">
      <c r="A24" s="13" t="s">
        <v>22</v>
      </c>
      <c r="B24" s="6">
        <v>230.66876277230602</v>
      </c>
      <c r="C24" s="6">
        <v>50.021245597011301</v>
      </c>
      <c r="D24" s="6">
        <v>164.15609504633449</v>
      </c>
      <c r="E24" s="6">
        <v>27.803477051089224</v>
      </c>
      <c r="F24" s="6">
        <v>7.4538093251176543</v>
      </c>
      <c r="G24" s="6">
        <v>14.845180995584881</v>
      </c>
      <c r="H24" s="6">
        <v>5.4419856872543777</v>
      </c>
      <c r="I24" s="6">
        <v>3.2895452670903884</v>
      </c>
      <c r="J24" s="6">
        <v>1.6713641016932705</v>
      </c>
    </row>
    <row r="25" spans="1:10" ht="31.5">
      <c r="A25" s="14" t="s">
        <v>23</v>
      </c>
      <c r="B25" s="6">
        <v>2112.5467838739009</v>
      </c>
      <c r="C25" s="6">
        <v>503.81361624734768</v>
      </c>
      <c r="D25" s="6">
        <v>2169.4950663837526</v>
      </c>
      <c r="E25" s="6">
        <v>308.4164267959988</v>
      </c>
      <c r="F25" s="6">
        <v>12.61604122461352</v>
      </c>
      <c r="G25" s="6">
        <v>157.5702503789027</v>
      </c>
      <c r="H25" s="6">
        <v>56.641309487723554</v>
      </c>
      <c r="I25" s="6">
        <v>31.211843588966353</v>
      </c>
      <c r="J25" s="6">
        <v>6.1987365868444986</v>
      </c>
    </row>
    <row r="26" spans="1:10" s="9" customFormat="1" ht="15.75">
      <c r="A26" s="7" t="s">
        <v>24</v>
      </c>
      <c r="B26" s="8">
        <f>SUM(B14:B25)</f>
        <v>12150.89129584918</v>
      </c>
      <c r="C26" s="8">
        <f t="shared" ref="C26:J26" si="2">SUM(C14:C25)</f>
        <v>3377.9685640240968</v>
      </c>
      <c r="D26" s="8">
        <f t="shared" si="2"/>
        <v>3940.3785528942321</v>
      </c>
      <c r="E26" s="8">
        <f t="shared" si="2"/>
        <v>426.12967467238627</v>
      </c>
      <c r="F26" s="8">
        <f t="shared" si="2"/>
        <v>27.45348813284965</v>
      </c>
      <c r="G26" s="8">
        <f t="shared" si="2"/>
        <v>218.72611066144501</v>
      </c>
      <c r="H26" s="8">
        <f t="shared" si="2"/>
        <v>78.792391401209755</v>
      </c>
      <c r="I26" s="8">
        <f t="shared" si="2"/>
        <v>43.879438527211889</v>
      </c>
      <c r="J26" s="8">
        <f t="shared" si="2"/>
        <v>10.329859079494597</v>
      </c>
    </row>
    <row r="27" spans="1:10" ht="15.75">
      <c r="A27" s="12" t="s">
        <v>25</v>
      </c>
      <c r="B27" s="6">
        <v>4649.6433673130196</v>
      </c>
      <c r="C27" s="6">
        <v>1496.0318559556786</v>
      </c>
      <c r="D27" s="6">
        <v>8021.5203855955679</v>
      </c>
      <c r="E27" s="6">
        <v>721.29569085872572</v>
      </c>
      <c r="F27" s="6">
        <v>131.00954127423822</v>
      </c>
      <c r="G27" s="6">
        <v>362.496275900277</v>
      </c>
      <c r="H27" s="6">
        <v>133.22588476454294</v>
      </c>
      <c r="I27" s="6">
        <v>81.759433795013848</v>
      </c>
      <c r="J27" s="6">
        <v>24.214291412742384</v>
      </c>
    </row>
    <row r="28" spans="1:10" ht="15.75">
      <c r="A28" s="12" t="s">
        <v>26</v>
      </c>
      <c r="B28" s="6">
        <v>6813.5572294017775</v>
      </c>
      <c r="C28" s="6">
        <v>2587.6554460201742</v>
      </c>
      <c r="D28" s="6">
        <v>10354.881323579348</v>
      </c>
      <c r="E28" s="6">
        <v>1287.7720732048338</v>
      </c>
      <c r="F28" s="6">
        <v>12.557972735443924</v>
      </c>
      <c r="G28" s="6">
        <v>607.44854189553587</v>
      </c>
      <c r="H28" s="6">
        <v>220.42242394886648</v>
      </c>
      <c r="I28" s="6">
        <v>127.3637290522321</v>
      </c>
      <c r="J28" s="6">
        <v>26.458655647658045</v>
      </c>
    </row>
    <row r="29" spans="1:10" ht="15.75">
      <c r="A29" s="5" t="s">
        <v>27</v>
      </c>
      <c r="B29" s="6">
        <v>5714.821144786325</v>
      </c>
      <c r="C29" s="6">
        <v>998.54734717948725</v>
      </c>
      <c r="D29" s="6">
        <v>7790.148963333334</v>
      </c>
      <c r="E29" s="6">
        <v>0</v>
      </c>
      <c r="F29" s="6">
        <v>146.11278230769233</v>
      </c>
      <c r="G29" s="6">
        <v>600.86588512820515</v>
      </c>
      <c r="H29" s="6">
        <v>218.0330982905983</v>
      </c>
      <c r="I29" s="6">
        <v>125.86040145299145</v>
      </c>
      <c r="J29" s="6">
        <v>0</v>
      </c>
    </row>
    <row r="30" spans="1:10" ht="15.75">
      <c r="A30" s="12" t="s">
        <v>28</v>
      </c>
      <c r="B30" s="6">
        <v>921.63954163231654</v>
      </c>
      <c r="C30" s="6">
        <v>422.45986644682603</v>
      </c>
      <c r="D30" s="6">
        <v>2444.1200478153337</v>
      </c>
      <c r="E30" s="6">
        <v>133.7722852431987</v>
      </c>
      <c r="F30" s="6">
        <v>4.8351195383347072</v>
      </c>
      <c r="G30" s="6">
        <v>97.089200329760928</v>
      </c>
      <c r="H30" s="6">
        <v>35.909465787304207</v>
      </c>
      <c r="I30" s="6">
        <v>22.564535861500413</v>
      </c>
      <c r="J30" s="6">
        <v>3.4812860676009891</v>
      </c>
    </row>
    <row r="31" spans="1:10" ht="15.75">
      <c r="A31" s="12" t="s">
        <v>29</v>
      </c>
      <c r="B31" s="6">
        <v>95.4632587859425</v>
      </c>
      <c r="C31" s="6">
        <v>30.415437699680513</v>
      </c>
      <c r="D31" s="6">
        <v>126.14430670926518</v>
      </c>
      <c r="E31" s="6">
        <v>10.223662619808307</v>
      </c>
      <c r="F31" s="6">
        <v>1.3904357827476039</v>
      </c>
      <c r="G31" s="6">
        <v>6.4664741214057502</v>
      </c>
      <c r="H31" s="6">
        <v>2.3667527156549522</v>
      </c>
      <c r="I31" s="6">
        <v>1.4261980830670926</v>
      </c>
      <c r="J31" s="6">
        <v>0.29137380191693291</v>
      </c>
    </row>
    <row r="32" spans="1:10" ht="15.75">
      <c r="A32" s="12" t="s">
        <v>30</v>
      </c>
      <c r="B32" s="6">
        <v>80.176886368454532</v>
      </c>
      <c r="C32" s="6">
        <v>39.113921772312906</v>
      </c>
      <c r="D32" s="6">
        <v>233.8682416790333</v>
      </c>
      <c r="E32" s="6">
        <v>11.734153063387746</v>
      </c>
      <c r="F32" s="6">
        <v>0.27379690481238073</v>
      </c>
      <c r="G32" s="6">
        <v>8.4029834640661427</v>
      </c>
      <c r="H32" s="6">
        <v>3.0508797964808139</v>
      </c>
      <c r="I32" s="6">
        <v>1.7666158575365698</v>
      </c>
      <c r="J32" s="6">
        <v>0.13689845240619036</v>
      </c>
    </row>
    <row r="33" spans="1:10" ht="15.75">
      <c r="A33" s="12" t="s">
        <v>31</v>
      </c>
      <c r="B33" s="6">
        <v>8423.5552055383559</v>
      </c>
      <c r="C33" s="6">
        <v>3177.198953388373</v>
      </c>
      <c r="D33" s="6">
        <v>20360.171575507396</v>
      </c>
      <c r="E33" s="6">
        <v>1827.5777923976605</v>
      </c>
      <c r="F33" s="6">
        <v>176.35190918472651</v>
      </c>
      <c r="G33" s="6">
        <v>894.57219040247674</v>
      </c>
      <c r="H33" s="6">
        <v>316.90664172686616</v>
      </c>
      <c r="I33" s="6">
        <v>162.0334907120743</v>
      </c>
      <c r="J33" s="6">
        <v>22.609219126246987</v>
      </c>
    </row>
    <row r="34" spans="1:10" ht="15.75">
      <c r="A34" s="12" t="s">
        <v>32</v>
      </c>
      <c r="B34" s="6">
        <v>2789.1587924801156</v>
      </c>
      <c r="C34" s="6">
        <v>1071.3620404013013</v>
      </c>
      <c r="D34" s="6">
        <v>3983.6542769342009</v>
      </c>
      <c r="E34" s="6">
        <v>312.08715112075197</v>
      </c>
      <c r="F34" s="6">
        <v>15.306106742588575</v>
      </c>
      <c r="G34" s="6">
        <v>218.30709508315257</v>
      </c>
      <c r="H34" s="6">
        <v>78.055968456254533</v>
      </c>
      <c r="I34" s="6">
        <v>41.880117498192334</v>
      </c>
      <c r="J34" s="6">
        <v>3.3389637563268257</v>
      </c>
    </row>
    <row r="35" spans="1:10" ht="15.75">
      <c r="A35" s="12" t="s">
        <v>33</v>
      </c>
      <c r="B35" s="6">
        <v>2447.8939380276288</v>
      </c>
      <c r="C35" s="6">
        <v>1002.8381101304683</v>
      </c>
      <c r="D35" s="6">
        <v>3759.683114447429</v>
      </c>
      <c r="E35" s="6">
        <v>234.61312116270147</v>
      </c>
      <c r="F35" s="6">
        <v>36.146391500383736</v>
      </c>
      <c r="G35" s="6">
        <v>194.78406178050653</v>
      </c>
      <c r="H35" s="6">
        <v>72.021012087490419</v>
      </c>
      <c r="I35" s="6">
        <v>45.422724002302381</v>
      </c>
      <c r="J35" s="6">
        <v>1.6366457214121259</v>
      </c>
    </row>
    <row r="36" spans="1:10" ht="15.75">
      <c r="A36" s="16" t="s">
        <v>34</v>
      </c>
      <c r="B36" s="6">
        <v>0</v>
      </c>
      <c r="C36" s="6">
        <v>0</v>
      </c>
      <c r="D36" s="6">
        <v>109.11266015106003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</row>
    <row r="37" spans="1:10" ht="15.75">
      <c r="A37" s="17" t="s">
        <v>35</v>
      </c>
      <c r="B37" s="6">
        <v>2535.1741399603529</v>
      </c>
      <c r="C37" s="6">
        <v>1162.072419140653</v>
      </c>
      <c r="D37" s="6">
        <v>6723.0980671379784</v>
      </c>
      <c r="E37" s="6">
        <v>367.96933490171722</v>
      </c>
      <c r="F37" s="6">
        <v>13.300084788268169</v>
      </c>
      <c r="G37" s="6">
        <v>267.06570254842489</v>
      </c>
      <c r="H37" s="6">
        <v>98.775618787169506</v>
      </c>
      <c r="I37" s="6">
        <v>62.067384771549357</v>
      </c>
      <c r="J37" s="6">
        <v>9.5760610475530825</v>
      </c>
    </row>
    <row r="38" spans="1:10" ht="15.75">
      <c r="A38" s="18" t="s">
        <v>36</v>
      </c>
      <c r="B38" s="6">
        <v>439.06858563200973</v>
      </c>
      <c r="C38" s="6">
        <v>168.65285237950894</v>
      </c>
      <c r="D38" s="6">
        <v>627.10575568354045</v>
      </c>
      <c r="E38" s="6">
        <v>49.128516520157618</v>
      </c>
      <c r="F38" s="6">
        <v>2.4093410124280084</v>
      </c>
      <c r="G38" s="6">
        <v>34.365904819642317</v>
      </c>
      <c r="H38" s="6">
        <v>12.287679903000909</v>
      </c>
      <c r="I38" s="6">
        <v>6.5926886935434981</v>
      </c>
      <c r="J38" s="6">
        <v>0.52574477114277052</v>
      </c>
    </row>
    <row r="39" spans="1:10" ht="31.5">
      <c r="A39" s="19" t="s">
        <v>37</v>
      </c>
      <c r="B39" s="6">
        <v>1485.7245928130983</v>
      </c>
      <c r="C39" s="6">
        <v>608.66187965128643</v>
      </c>
      <c r="D39" s="6">
        <v>2281.8998426536255</v>
      </c>
      <c r="E39" s="6">
        <v>142.39613863491391</v>
      </c>
      <c r="F39" s="6">
        <v>21.938592387837552</v>
      </c>
      <c r="G39" s="6">
        <v>118.22201998724218</v>
      </c>
      <c r="H39" s="6">
        <v>43.712328301084419</v>
      </c>
      <c r="I39" s="6">
        <v>27.568169253667872</v>
      </c>
      <c r="J39" s="6">
        <v>0.99366787157133751</v>
      </c>
    </row>
    <row r="40" spans="1:10" s="9" customFormat="1" ht="15.75">
      <c r="A40" s="21" t="s">
        <v>39</v>
      </c>
      <c r="B40" s="8">
        <f>SUM(B27:B39)</f>
        <v>36395.876682739407</v>
      </c>
      <c r="C40" s="8">
        <f t="shared" ref="C40:J40" si="3">SUM(C27:C39)</f>
        <v>12765.010130165751</v>
      </c>
      <c r="D40" s="8">
        <f t="shared" si="3"/>
        <v>66815.408561227116</v>
      </c>
      <c r="E40" s="8">
        <f t="shared" si="3"/>
        <v>5098.5699197278564</v>
      </c>
      <c r="F40" s="8">
        <f t="shared" si="3"/>
        <v>561.6320741595016</v>
      </c>
      <c r="G40" s="8">
        <f t="shared" si="3"/>
        <v>3410.0863354606959</v>
      </c>
      <c r="H40" s="8">
        <f t="shared" si="3"/>
        <v>1234.7677545653137</v>
      </c>
      <c r="I40" s="8">
        <f t="shared" si="3"/>
        <v>706.30548903367128</v>
      </c>
      <c r="J40" s="8">
        <f t="shared" si="3"/>
        <v>93.262807676577665</v>
      </c>
    </row>
    <row r="41" spans="1:10" ht="15.75">
      <c r="A41" s="5" t="s">
        <v>40</v>
      </c>
      <c r="B41" s="6">
        <v>1402.5637995447169</v>
      </c>
      <c r="C41" s="6">
        <v>226.6224880460947</v>
      </c>
      <c r="D41" s="6">
        <v>1579.6769842393614</v>
      </c>
      <c r="E41" s="6">
        <v>0</v>
      </c>
      <c r="F41" s="6">
        <v>24.890875820980057</v>
      </c>
      <c r="G41" s="6">
        <v>171.71870854254936</v>
      </c>
      <c r="H41" s="6">
        <v>61.649599176569261</v>
      </c>
      <c r="I41" s="6">
        <v>33.794485954842017</v>
      </c>
      <c r="J41" s="6">
        <v>0</v>
      </c>
    </row>
    <row r="42" spans="1:10" ht="15.75">
      <c r="A42" s="12" t="s">
        <v>41</v>
      </c>
      <c r="B42" s="6">
        <v>54.306980048132914</v>
      </c>
      <c r="C42" s="6">
        <v>21.076764226379943</v>
      </c>
      <c r="D42" s="6">
        <v>82.881092927567735</v>
      </c>
      <c r="E42" s="6">
        <v>6.7163541650492977</v>
      </c>
      <c r="F42" s="6">
        <v>0.82405418833941479</v>
      </c>
      <c r="G42" s="6">
        <v>4.8919060631938516</v>
      </c>
      <c r="H42" s="6">
        <v>1.7748732241285616</v>
      </c>
      <c r="I42" s="6">
        <v>1.0197079419299744</v>
      </c>
      <c r="J42" s="6">
        <v>0.11575188261780918</v>
      </c>
    </row>
    <row r="43" spans="1:10" ht="31.5">
      <c r="A43" s="16" t="s">
        <v>42</v>
      </c>
      <c r="B43" s="6">
        <v>729.32550180312546</v>
      </c>
      <c r="C43" s="6">
        <v>165.62093869373578</v>
      </c>
      <c r="D43" s="6">
        <v>1152.7172496326966</v>
      </c>
      <c r="E43" s="6">
        <v>0</v>
      </c>
      <c r="F43" s="6">
        <v>1.3912114331507948</v>
      </c>
      <c r="G43" s="6">
        <v>41.935087484973955</v>
      </c>
      <c r="H43" s="6">
        <v>15.700814745558969</v>
      </c>
      <c r="I43" s="6">
        <v>10.401094163216241</v>
      </c>
      <c r="J43" s="6">
        <v>0</v>
      </c>
    </row>
    <row r="44" spans="1:10" ht="15.75">
      <c r="A44" s="22" t="s">
        <v>43</v>
      </c>
      <c r="B44" s="6">
        <v>5366.3562075794571</v>
      </c>
      <c r="C44" s="6">
        <v>867.0809920206118</v>
      </c>
      <c r="D44" s="6">
        <v>6044.0096205848995</v>
      </c>
      <c r="E44" s="6">
        <v>0</v>
      </c>
      <c r="F44" s="6">
        <v>95.234893133880675</v>
      </c>
      <c r="G44" s="6">
        <v>657.01358143782807</v>
      </c>
      <c r="H44" s="6">
        <v>235.87804116595206</v>
      </c>
      <c r="I44" s="6">
        <v>129.3014563440943</v>
      </c>
      <c r="J44" s="6">
        <v>0</v>
      </c>
    </row>
    <row r="45" spans="1:10" s="9" customFormat="1" ht="15.75">
      <c r="A45" s="23" t="s">
        <v>44</v>
      </c>
      <c r="B45" s="8">
        <f>SUM(B41:B44)</f>
        <v>7552.5524889754324</v>
      </c>
      <c r="C45" s="8">
        <f t="shared" ref="C45:J45" si="4">SUM(C41:C44)</f>
        <v>1280.4011829868223</v>
      </c>
      <c r="D45" s="8">
        <f t="shared" si="4"/>
        <v>8859.2849473845254</v>
      </c>
      <c r="E45" s="8">
        <f t="shared" si="4"/>
        <v>6.7163541650492977</v>
      </c>
      <c r="F45" s="8">
        <f t="shared" si="4"/>
        <v>122.34103457635094</v>
      </c>
      <c r="G45" s="8">
        <f t="shared" si="4"/>
        <v>875.55928352854528</v>
      </c>
      <c r="H45" s="8">
        <f t="shared" si="4"/>
        <v>315.00332831220885</v>
      </c>
      <c r="I45" s="8">
        <f t="shared" si="4"/>
        <v>174.51674440408254</v>
      </c>
      <c r="J45" s="8">
        <f t="shared" si="4"/>
        <v>0.11575188261780918</v>
      </c>
    </row>
    <row r="46" spans="1:10" ht="15.75">
      <c r="A46" s="5" t="s">
        <v>45</v>
      </c>
      <c r="B46" s="6">
        <v>5504.2591333405253</v>
      </c>
      <c r="C46" s="6">
        <v>1142.215734397756</v>
      </c>
      <c r="D46" s="6">
        <v>18714.805911227682</v>
      </c>
      <c r="E46" s="6">
        <v>4850.365226967474</v>
      </c>
      <c r="F46" s="6">
        <v>0</v>
      </c>
      <c r="G46" s="6">
        <v>0</v>
      </c>
      <c r="H46" s="6">
        <v>0</v>
      </c>
      <c r="I46" s="6">
        <v>0</v>
      </c>
      <c r="J46" s="6">
        <v>44.078398066238741</v>
      </c>
    </row>
    <row r="47" spans="1:10" ht="31.5">
      <c r="A47" s="5" t="s">
        <v>46</v>
      </c>
      <c r="B47" s="6">
        <v>1863.5405382097224</v>
      </c>
      <c r="C47" s="6">
        <v>325.00222904713297</v>
      </c>
      <c r="D47" s="6">
        <v>2521.3335694674224</v>
      </c>
      <c r="E47" s="6">
        <v>0</v>
      </c>
      <c r="F47" s="6">
        <v>36.697719912703725</v>
      </c>
      <c r="G47" s="6">
        <v>224.05167376535604</v>
      </c>
      <c r="H47" s="6">
        <v>80.825252560808195</v>
      </c>
      <c r="I47" s="6">
        <v>45.354261853637929</v>
      </c>
      <c r="J47" s="6">
        <v>0</v>
      </c>
    </row>
    <row r="48" spans="1:10" ht="15.75">
      <c r="A48" s="12" t="s">
        <v>47</v>
      </c>
      <c r="B48" s="6">
        <v>67.146758283110387</v>
      </c>
      <c r="C48" s="6">
        <v>14.889375481405263</v>
      </c>
      <c r="D48" s="6">
        <v>66.206870086726454</v>
      </c>
      <c r="E48" s="6">
        <v>8.0045268264001184</v>
      </c>
      <c r="F48" s="6">
        <v>3.9777802146112009</v>
      </c>
      <c r="G48" s="6">
        <v>4.3149107452594446</v>
      </c>
      <c r="H48" s="6">
        <v>1.5641805673967366</v>
      </c>
      <c r="I48" s="6">
        <v>0.8983952079964721</v>
      </c>
      <c r="J48" s="6">
        <v>0.20247293840952521</v>
      </c>
    </row>
    <row r="49" spans="1:10" ht="15.75">
      <c r="A49" s="12" t="s">
        <v>48</v>
      </c>
      <c r="B49" s="6">
        <v>2040.6826074775022</v>
      </c>
      <c r="C49" s="6">
        <v>1259.7092416736245</v>
      </c>
      <c r="D49" s="6">
        <v>3258.7692379627051</v>
      </c>
      <c r="E49" s="6">
        <v>289.45042944614528</v>
      </c>
      <c r="F49" s="6">
        <v>41.749023193246124</v>
      </c>
      <c r="G49" s="6">
        <v>196.42480749605713</v>
      </c>
      <c r="H49" s="6">
        <v>70.921024306521929</v>
      </c>
      <c r="I49" s="6">
        <v>39.998703126449577</v>
      </c>
      <c r="J49" s="6">
        <v>6.2233602374988406</v>
      </c>
    </row>
    <row r="50" spans="1:10" ht="15.75">
      <c r="A50" s="12" t="s">
        <v>49</v>
      </c>
      <c r="B50" s="6">
        <v>22494.971808654616</v>
      </c>
      <c r="C50" s="6">
        <v>5236.0343155082073</v>
      </c>
      <c r="D50" s="6">
        <v>25513.620259221989</v>
      </c>
      <c r="E50" s="6">
        <v>4080.8742235486002</v>
      </c>
      <c r="F50" s="6">
        <v>213.21271714612902</v>
      </c>
      <c r="G50" s="6">
        <v>1733.5252063018359</v>
      </c>
      <c r="H50" s="6">
        <v>618.76314328347848</v>
      </c>
      <c r="I50" s="6">
        <v>328.79417114897461</v>
      </c>
      <c r="J50" s="6">
        <v>47.578105285074784</v>
      </c>
    </row>
    <row r="51" spans="1:10" ht="15.75">
      <c r="A51" s="12" t="s">
        <v>50</v>
      </c>
      <c r="B51" s="6">
        <v>3914.2838373455265</v>
      </c>
      <c r="C51" s="6">
        <v>1059.5071740978744</v>
      </c>
      <c r="D51" s="6">
        <v>7048.825849085516</v>
      </c>
      <c r="E51" s="6">
        <v>541.41025558576382</v>
      </c>
      <c r="F51" s="6">
        <v>13.590496786950075</v>
      </c>
      <c r="G51" s="6">
        <v>299.32240484429065</v>
      </c>
      <c r="H51" s="6">
        <v>108.94473699950569</v>
      </c>
      <c r="I51" s="6">
        <v>63.809039792387544</v>
      </c>
      <c r="J51" s="6">
        <v>12.706783020266929</v>
      </c>
    </row>
    <row r="52" spans="1:10" ht="15.75">
      <c r="A52" s="12" t="s">
        <v>51</v>
      </c>
      <c r="B52" s="6">
        <v>19428.685384883298</v>
      </c>
      <c r="C52" s="6">
        <v>5856.8811273587362</v>
      </c>
      <c r="D52" s="6">
        <v>20491.155531787699</v>
      </c>
      <c r="E52" s="6">
        <v>2700.4840151790818</v>
      </c>
      <c r="F52" s="6">
        <v>388.76887284919684</v>
      </c>
      <c r="G52" s="6">
        <v>1746.7308312106877</v>
      </c>
      <c r="H52" s="6">
        <v>623.11965519571652</v>
      </c>
      <c r="I52" s="6">
        <v>330.63352877267766</v>
      </c>
      <c r="J52" s="6">
        <v>34.062613713156935</v>
      </c>
    </row>
    <row r="53" spans="1:10" ht="31.5">
      <c r="A53" s="16" t="s">
        <v>52</v>
      </c>
      <c r="B53" s="6">
        <v>25057.398168969383</v>
      </c>
      <c r="C53" s="6">
        <v>4762.4375542290836</v>
      </c>
      <c r="D53" s="6">
        <v>15562.637227523212</v>
      </c>
      <c r="E53" s="6">
        <v>4466.8191276440039</v>
      </c>
      <c r="F53" s="6">
        <v>28.332643422061953</v>
      </c>
      <c r="G53" s="6">
        <v>2231.9645695177974</v>
      </c>
      <c r="H53" s="6">
        <v>802.87040672033299</v>
      </c>
      <c r="I53" s="6">
        <v>444.22386122891635</v>
      </c>
      <c r="J53" s="6">
        <v>55.412842801343714</v>
      </c>
    </row>
    <row r="54" spans="1:10" ht="15.75">
      <c r="A54" s="5" t="s">
        <v>53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</row>
    <row r="55" spans="1:10" ht="15.75">
      <c r="A55" s="16" t="s">
        <v>54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</row>
    <row r="56" spans="1:10" ht="31.5">
      <c r="A56" s="24" t="s">
        <v>55</v>
      </c>
      <c r="B56" s="6">
        <v>235.33543404139812</v>
      </c>
      <c r="C56" s="6">
        <v>219.94050896568609</v>
      </c>
      <c r="D56" s="6">
        <v>25.292888004768923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</row>
    <row r="57" spans="1:10" ht="15.75">
      <c r="A57" s="5" t="s">
        <v>56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</row>
    <row r="58" spans="1:10" ht="15.75">
      <c r="A58" s="5" t="s">
        <v>57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</row>
    <row r="59" spans="1:10" ht="15.75">
      <c r="A59" s="5" t="s">
        <v>58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</row>
    <row r="60" spans="1:10" ht="31.5">
      <c r="A60" s="25" t="s">
        <v>59</v>
      </c>
      <c r="B60" s="6">
        <v>9645.481257953461</v>
      </c>
      <c r="C60" s="6">
        <v>1682.1771249706587</v>
      </c>
      <c r="D60" s="6">
        <v>13050.147118366902</v>
      </c>
      <c r="E60" s="6">
        <v>0</v>
      </c>
      <c r="F60" s="6">
        <v>189.94341110745978</v>
      </c>
      <c r="G60" s="6">
        <v>1159.6668209786708</v>
      </c>
      <c r="H60" s="6">
        <v>418.3427256936294</v>
      </c>
      <c r="I60" s="6">
        <v>234.74843217063363</v>
      </c>
      <c r="J60" s="6">
        <v>0</v>
      </c>
    </row>
    <row r="61" spans="1:10" ht="15.75">
      <c r="A61" s="26" t="s">
        <v>60</v>
      </c>
      <c r="B61" s="6">
        <v>5582.3135218897032</v>
      </c>
      <c r="C61" s="6">
        <v>3445.9620117031695</v>
      </c>
      <c r="D61" s="6">
        <v>8914.4248732475098</v>
      </c>
      <c r="E61" s="6">
        <v>791.79805863526713</v>
      </c>
      <c r="F61" s="6">
        <v>114.20371714156057</v>
      </c>
      <c r="G61" s="6">
        <v>537.32342544603409</v>
      </c>
      <c r="H61" s="6">
        <v>194.00422587116961</v>
      </c>
      <c r="I61" s="6">
        <v>109.41568661778405</v>
      </c>
      <c r="J61" s="6">
        <v>17.024108528983259</v>
      </c>
    </row>
    <row r="62" spans="1:10" ht="15.75">
      <c r="A62" s="27" t="s">
        <v>61</v>
      </c>
      <c r="B62" s="6">
        <v>156.46572892658148</v>
      </c>
      <c r="C62" s="6">
        <v>34.695278032625474</v>
      </c>
      <c r="D62" s="6">
        <v>154.27568842444447</v>
      </c>
      <c r="E62" s="6">
        <v>18.652199870214147</v>
      </c>
      <c r="F62" s="6">
        <v>9.2690514444270402</v>
      </c>
      <c r="G62" s="6">
        <v>10.054626418134216</v>
      </c>
      <c r="H62" s="6">
        <v>3.6448736825617041</v>
      </c>
      <c r="I62" s="6">
        <v>2.0934297030589182</v>
      </c>
      <c r="J62" s="6">
        <v>0.47179753406878649</v>
      </c>
    </row>
    <row r="63" spans="1:10" s="9" customFormat="1" ht="15.75">
      <c r="A63" s="7" t="s">
        <v>63</v>
      </c>
      <c r="B63" s="8">
        <f>SUM(B46:B62)</f>
        <v>95990.564179974812</v>
      </c>
      <c r="C63" s="8">
        <f t="shared" ref="C63:J63" si="5">SUM(C46:C62)</f>
        <v>25039.45167546596</v>
      </c>
      <c r="D63" s="8">
        <f t="shared" si="5"/>
        <v>115321.49502440658</v>
      </c>
      <c r="E63" s="8">
        <f t="shared" si="5"/>
        <v>17747.858063702952</v>
      </c>
      <c r="F63" s="8">
        <f t="shared" si="5"/>
        <v>1039.7454332183465</v>
      </c>
      <c r="G63" s="8">
        <f t="shared" si="5"/>
        <v>8143.3792767241239</v>
      </c>
      <c r="H63" s="8">
        <f t="shared" si="5"/>
        <v>2923.0002248811215</v>
      </c>
      <c r="I63" s="8">
        <f t="shared" si="5"/>
        <v>1599.9695096225169</v>
      </c>
      <c r="J63" s="8">
        <f t="shared" si="5"/>
        <v>217.76048212504151</v>
      </c>
    </row>
    <row r="64" spans="1:10" ht="15.75">
      <c r="A64" s="16" t="s">
        <v>64</v>
      </c>
      <c r="B64" s="6">
        <v>160.83069786096257</v>
      </c>
      <c r="C64" s="6">
        <v>0</v>
      </c>
      <c r="D64" s="6">
        <v>214.19684759358287</v>
      </c>
      <c r="E64" s="6">
        <v>0</v>
      </c>
      <c r="F64" s="6">
        <v>0</v>
      </c>
      <c r="G64" s="6">
        <v>16.419970588235294</v>
      </c>
      <c r="H64" s="6">
        <v>6.5957727272727267</v>
      </c>
      <c r="I64" s="6">
        <v>5.4888208556149731</v>
      </c>
      <c r="J64" s="6">
        <v>0</v>
      </c>
    </row>
    <row r="65" spans="1:10" ht="15.75">
      <c r="A65" s="16" t="s">
        <v>65</v>
      </c>
      <c r="B65" s="6">
        <v>1227.5496943435392</v>
      </c>
      <c r="C65" s="6">
        <v>10.493518941359627</v>
      </c>
      <c r="D65" s="6">
        <v>610.29878048780483</v>
      </c>
      <c r="E65" s="6">
        <v>0</v>
      </c>
      <c r="F65" s="6">
        <v>2.0980742086144266</v>
      </c>
      <c r="G65" s="6">
        <v>41.18552724442138</v>
      </c>
      <c r="H65" s="6">
        <v>16.789315516346651</v>
      </c>
      <c r="I65" s="6">
        <v>14.689667358588478</v>
      </c>
      <c r="J65" s="6">
        <v>0</v>
      </c>
    </row>
    <row r="66" spans="1:10" ht="15.75">
      <c r="A66" s="16" t="s">
        <v>66</v>
      </c>
      <c r="B66" s="6">
        <v>2132.0442646380993</v>
      </c>
      <c r="C66" s="6">
        <v>86.404775780672011</v>
      </c>
      <c r="D66" s="6">
        <v>31.419978449354119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</row>
    <row r="67" spans="1:10" ht="15.75">
      <c r="A67" s="16" t="s">
        <v>67</v>
      </c>
      <c r="B67" s="6">
        <v>5191.9568359898867</v>
      </c>
      <c r="C67" s="6">
        <v>140.68092920743101</v>
      </c>
      <c r="D67" s="6">
        <v>5202.5064139826309</v>
      </c>
      <c r="E67" s="6">
        <v>163.72293063647356</v>
      </c>
      <c r="F67" s="6">
        <v>107.5725143453886</v>
      </c>
      <c r="G67" s="6">
        <v>173.54630647466198</v>
      </c>
      <c r="H67" s="6">
        <v>61.487056172364518</v>
      </c>
      <c r="I67" s="6">
        <v>31.532308783115315</v>
      </c>
      <c r="J67" s="6">
        <v>0</v>
      </c>
    </row>
    <row r="68" spans="1:10" ht="31.5">
      <c r="A68" s="5" t="s">
        <v>68</v>
      </c>
      <c r="B68" s="6">
        <v>0</v>
      </c>
      <c r="C68" s="6">
        <v>214.44156735840923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</row>
    <row r="69" spans="1:10" ht="15.75">
      <c r="A69" s="55" t="s">
        <v>69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</row>
    <row r="70" spans="1:10" ht="15.75">
      <c r="A70" s="54" t="s">
        <v>127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</row>
    <row r="71" spans="1:10" ht="15.75">
      <c r="A71" s="53" t="s">
        <v>128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</row>
    <row r="72" spans="1:10" ht="15.75">
      <c r="A72" s="53" t="s">
        <v>129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</row>
    <row r="73" spans="1:10" ht="15.75">
      <c r="A73" s="53" t="s">
        <v>130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</row>
    <row r="74" spans="1:10" ht="15.75">
      <c r="A74" s="30" t="s">
        <v>70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</row>
    <row r="75" spans="1:10" ht="15.75">
      <c r="A75" s="54" t="s">
        <v>126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</row>
    <row r="76" spans="1:10" ht="15.75">
      <c r="A76" s="10" t="s">
        <v>71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</row>
    <row r="77" spans="1:10" ht="15.75">
      <c r="A77" s="24" t="s">
        <v>72</v>
      </c>
      <c r="B77" s="6">
        <v>0</v>
      </c>
      <c r="C77" s="6">
        <v>0</v>
      </c>
      <c r="D77" s="6">
        <v>65.055968055935182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</row>
    <row r="78" spans="1:10" s="9" customFormat="1" ht="15.75">
      <c r="A78" s="31" t="s">
        <v>73</v>
      </c>
      <c r="B78" s="8">
        <f>SUM(B64:B77)</f>
        <v>8712.3814928324882</v>
      </c>
      <c r="C78" s="8">
        <f t="shared" ref="C78:J78" si="6">SUM(C64:C77)</f>
        <v>452.02079128787187</v>
      </c>
      <c r="D78" s="8">
        <f t="shared" si="6"/>
        <v>6123.4779885693079</v>
      </c>
      <c r="E78" s="8">
        <f t="shared" si="6"/>
        <v>163.72293063647356</v>
      </c>
      <c r="F78" s="8">
        <f t="shared" si="6"/>
        <v>109.67058855400302</v>
      </c>
      <c r="G78" s="8">
        <f t="shared" si="6"/>
        <v>231.15180430731866</v>
      </c>
      <c r="H78" s="8">
        <f t="shared" si="6"/>
        <v>84.872144415983897</v>
      </c>
      <c r="I78" s="8">
        <f t="shared" si="6"/>
        <v>51.710796997318766</v>
      </c>
      <c r="J78" s="8">
        <f t="shared" si="6"/>
        <v>0</v>
      </c>
    </row>
    <row r="79" spans="1:10" ht="15.75">
      <c r="A79" s="12" t="s">
        <v>74</v>
      </c>
      <c r="B79" s="6">
        <v>2384.2185285420419</v>
      </c>
      <c r="C79" s="6">
        <v>575.080100282849</v>
      </c>
      <c r="D79" s="6">
        <v>7059.3803162766771</v>
      </c>
      <c r="E79" s="6">
        <v>221.49300719979428</v>
      </c>
      <c r="F79" s="6">
        <v>14.280492414502444</v>
      </c>
      <c r="G79" s="6">
        <v>161.24970043713034</v>
      </c>
      <c r="H79" s="6">
        <v>58.460355489843153</v>
      </c>
      <c r="I79" s="6">
        <v>33.617213293905891</v>
      </c>
      <c r="J79" s="6">
        <v>3.86790691694523</v>
      </c>
    </row>
    <row r="80" spans="1:10" ht="15.75">
      <c r="A80" s="12" t="s">
        <v>75</v>
      </c>
      <c r="B80" s="6">
        <v>1142.8294897771229</v>
      </c>
      <c r="C80" s="6">
        <v>468.05047890955979</v>
      </c>
      <c r="D80" s="6">
        <v>3110.2831644870143</v>
      </c>
      <c r="E80" s="6">
        <v>139.6201142015104</v>
      </c>
      <c r="F80" s="6">
        <v>4.2118253822066682</v>
      </c>
      <c r="G80" s="6">
        <v>115.84796463437097</v>
      </c>
      <c r="H80" s="6">
        <v>41.674304660158413</v>
      </c>
      <c r="I80" s="6">
        <v>23.168834039417941</v>
      </c>
      <c r="J80" s="6">
        <v>9.4785043286056379</v>
      </c>
    </row>
    <row r="81" spans="1:10" ht="15.75">
      <c r="A81" s="12" t="s">
        <v>76</v>
      </c>
      <c r="B81" s="6">
        <v>12.453251448952296</v>
      </c>
      <c r="C81" s="6">
        <v>6.8600619705751225</v>
      </c>
      <c r="D81" s="6">
        <v>35.489868033883198</v>
      </c>
      <c r="E81" s="6">
        <v>2.0122750780205081</v>
      </c>
      <c r="F81" s="6">
        <v>4.8014266607222474E-2</v>
      </c>
      <c r="G81" s="6">
        <v>1.4360329915292021</v>
      </c>
      <c r="H81" s="6">
        <v>0.51908337048595632</v>
      </c>
      <c r="I81" s="6">
        <v>0.29498528756130182</v>
      </c>
      <c r="J81" s="6">
        <v>6.8595185020062413E-2</v>
      </c>
    </row>
    <row r="82" spans="1:10" ht="15.75">
      <c r="A82" s="12" t="s">
        <v>77</v>
      </c>
      <c r="B82" s="6">
        <v>44.370516438356162</v>
      </c>
      <c r="C82" s="6">
        <v>10.842239269406393</v>
      </c>
      <c r="D82" s="6">
        <v>49.615053881278541</v>
      </c>
      <c r="E82" s="6">
        <v>2.9303374429223745</v>
      </c>
      <c r="F82" s="6">
        <v>1.1152949771689498</v>
      </c>
      <c r="G82" s="6">
        <v>2.768864383561644</v>
      </c>
      <c r="H82" s="6">
        <v>1.0046800608828006</v>
      </c>
      <c r="I82" s="6">
        <v>0.58307656012176556</v>
      </c>
      <c r="J82" s="6">
        <v>0.29000882800608829</v>
      </c>
    </row>
    <row r="83" spans="1:10" ht="15.75">
      <c r="A83" s="12" t="s">
        <v>78</v>
      </c>
      <c r="B83" s="6">
        <v>91.178807292114541</v>
      </c>
      <c r="C83" s="6">
        <v>30.768716140682773</v>
      </c>
      <c r="D83" s="6">
        <v>214.28083670135004</v>
      </c>
      <c r="E83" s="6">
        <v>11.635609252730243</v>
      </c>
      <c r="F83" s="6">
        <v>0.21731877203542865</v>
      </c>
      <c r="G83" s="6">
        <v>7.4024206724567883</v>
      </c>
      <c r="H83" s="6">
        <v>2.6621549574340007</v>
      </c>
      <c r="I83" s="6">
        <v>1.4669017112391434</v>
      </c>
      <c r="J83" s="6">
        <v>0.26712099062688105</v>
      </c>
    </row>
    <row r="84" spans="1:10" ht="15.75">
      <c r="A84" s="12" t="s">
        <v>79</v>
      </c>
      <c r="B84" s="6">
        <v>805.01180428954422</v>
      </c>
      <c r="C84" s="6">
        <v>371.47133429573108</v>
      </c>
      <c r="D84" s="6">
        <v>2521.9484916477627</v>
      </c>
      <c r="E84" s="6">
        <v>104.53337038564652</v>
      </c>
      <c r="F84" s="6">
        <v>7.639513301711693</v>
      </c>
      <c r="G84" s="6">
        <v>85.816562796452871</v>
      </c>
      <c r="H84" s="6">
        <v>31.194042689214267</v>
      </c>
      <c r="I84" s="6">
        <v>18.08081810682615</v>
      </c>
      <c r="J84" s="6">
        <v>5.3686679727778923</v>
      </c>
    </row>
    <row r="85" spans="1:10" ht="15.75">
      <c r="A85" s="12" t="s">
        <v>80</v>
      </c>
      <c r="B85" s="6">
        <v>24.31839377085651</v>
      </c>
      <c r="C85" s="6">
        <v>7.7720567296996661</v>
      </c>
      <c r="D85" s="6">
        <v>64.905183537263625</v>
      </c>
      <c r="E85" s="6">
        <v>2.3479899888765292</v>
      </c>
      <c r="F85" s="6">
        <v>0.86106562847608448</v>
      </c>
      <c r="G85" s="6">
        <v>2.1046040044493881</v>
      </c>
      <c r="H85" s="6">
        <v>0.76494549499443831</v>
      </c>
      <c r="I85" s="6">
        <v>0.44382647385984431</v>
      </c>
      <c r="J85" s="6">
        <v>7.1604004449388206E-2</v>
      </c>
    </row>
    <row r="86" spans="1:10" ht="15.75">
      <c r="A86" s="12" t="s">
        <v>81</v>
      </c>
      <c r="B86" s="6">
        <v>57.135122659176034</v>
      </c>
      <c r="C86" s="6">
        <v>14.908881086142323</v>
      </c>
      <c r="D86" s="6">
        <v>65.512996254681653</v>
      </c>
      <c r="E86" s="6">
        <v>5.5522743445692884</v>
      </c>
      <c r="F86" s="6">
        <v>0.99942790262172287</v>
      </c>
      <c r="G86" s="6">
        <v>3.7508642322097381</v>
      </c>
      <c r="H86" s="6">
        <v>1.3489840823970038</v>
      </c>
      <c r="I86" s="6">
        <v>0.74855430711610482</v>
      </c>
      <c r="J86" s="6">
        <v>0.23444662921348317</v>
      </c>
    </row>
    <row r="87" spans="1:10" ht="15.75">
      <c r="A87" s="12" t="s">
        <v>82</v>
      </c>
      <c r="B87" s="6">
        <v>682.59530201342284</v>
      </c>
      <c r="C87" s="6">
        <v>340.5167435682327</v>
      </c>
      <c r="D87" s="6">
        <v>2121.3145064317673</v>
      </c>
      <c r="E87" s="6">
        <v>156.18148769574944</v>
      </c>
      <c r="F87" s="6">
        <v>4.0689387583892618</v>
      </c>
      <c r="G87" s="6">
        <v>79.405956375838926</v>
      </c>
      <c r="H87" s="6">
        <v>28.40037052572707</v>
      </c>
      <c r="I87" s="6">
        <v>15.248245246085013</v>
      </c>
      <c r="J87" s="6">
        <v>2.0550195749440716</v>
      </c>
    </row>
    <row r="88" spans="1:10" s="9" customFormat="1" ht="15.75">
      <c r="A88" s="32" t="s">
        <v>83</v>
      </c>
      <c r="B88" s="6">
        <v>994.82367391202308</v>
      </c>
      <c r="C88" s="6">
        <v>496.27493189678108</v>
      </c>
      <c r="D88" s="6">
        <v>3091.6276180773989</v>
      </c>
      <c r="E88" s="6">
        <v>227.6209119916123</v>
      </c>
      <c r="F88" s="6">
        <v>5.9301159569973247</v>
      </c>
      <c r="G88" s="6">
        <v>115.7271114032205</v>
      </c>
      <c r="H88" s="6">
        <v>41.390711875811782</v>
      </c>
      <c r="I88" s="6">
        <v>22.223259299250426</v>
      </c>
      <c r="J88" s="6">
        <v>2.9953075598954664</v>
      </c>
    </row>
    <row r="89" spans="1:10" s="9" customFormat="1" ht="15.75">
      <c r="A89" s="33" t="s">
        <v>84</v>
      </c>
      <c r="B89" s="6">
        <v>839.72779463169843</v>
      </c>
      <c r="C89" s="6">
        <v>283.37008511988313</v>
      </c>
      <c r="D89" s="6">
        <v>1973.459565786691</v>
      </c>
      <c r="E89" s="6">
        <v>107.1605461170182</v>
      </c>
      <c r="F89" s="6">
        <v>2.0014382126170469</v>
      </c>
      <c r="G89" s="6">
        <v>68.173989117268164</v>
      </c>
      <c r="H89" s="6">
        <v>24.517618104558824</v>
      </c>
      <c r="I89" s="6">
        <v>13.509707935165068</v>
      </c>
      <c r="J89" s="6">
        <v>2.4596841700474918</v>
      </c>
    </row>
    <row r="90" spans="1:10" s="9" customFormat="1" ht="15.75">
      <c r="A90" s="34" t="s">
        <v>85</v>
      </c>
      <c r="B90" s="6">
        <v>2242.3933280231195</v>
      </c>
      <c r="C90" s="6">
        <v>1034.7465965272636</v>
      </c>
      <c r="D90" s="6">
        <v>7027.0538521340377</v>
      </c>
      <c r="E90" s="6">
        <v>291.18286720485327</v>
      </c>
      <c r="F90" s="6">
        <v>21.280135661229071</v>
      </c>
      <c r="G90" s="6">
        <v>239.04653483484202</v>
      </c>
      <c r="H90" s="6">
        <v>86.893564857054145</v>
      </c>
      <c r="I90" s="6">
        <v>50.363310157873364</v>
      </c>
      <c r="J90" s="6">
        <v>17.024108528983259</v>
      </c>
    </row>
    <row r="91" spans="1:10" s="9" customFormat="1" ht="15.75">
      <c r="A91" s="35" t="s">
        <v>86</v>
      </c>
      <c r="B91" s="6">
        <v>26.091145472040097</v>
      </c>
      <c r="C91" s="6">
        <v>8.3386175568931939</v>
      </c>
      <c r="D91" s="6">
        <v>69.636422385822002</v>
      </c>
      <c r="E91" s="6">
        <v>2.5191559444158518</v>
      </c>
      <c r="F91" s="6">
        <v>0.92381749423795567</v>
      </c>
      <c r="G91" s="6">
        <v>2.2580089059947639</v>
      </c>
      <c r="H91" s="6">
        <v>0.82070487144487458</v>
      </c>
      <c r="I91" s="6">
        <v>0.47616549933988234</v>
      </c>
      <c r="J91" s="6">
        <v>7.6804582783235251E-2</v>
      </c>
    </row>
    <row r="92" spans="1:10" s="9" customFormat="1" ht="15.75">
      <c r="A92" s="35" t="s">
        <v>87</v>
      </c>
      <c r="B92" s="6">
        <v>32.562364787755371</v>
      </c>
      <c r="C92" s="6">
        <v>7.9568144286065916</v>
      </c>
      <c r="D92" s="6">
        <v>36.411344178656933</v>
      </c>
      <c r="E92" s="6">
        <v>2.1504996755353667</v>
      </c>
      <c r="F92" s="6">
        <v>0.81849940701291135</v>
      </c>
      <c r="G92" s="6">
        <v>2.0320060865089844</v>
      </c>
      <c r="H92" s="6">
        <v>0.73731253776097028</v>
      </c>
      <c r="I92" s="6">
        <v>0.42790306339367629</v>
      </c>
      <c r="J92" s="6">
        <v>0.21285596007966165</v>
      </c>
    </row>
    <row r="93" spans="1:10" s="9" customFormat="1" ht="15.75">
      <c r="A93" s="35" t="s">
        <v>88</v>
      </c>
      <c r="B93" s="6">
        <v>11.950538163753944</v>
      </c>
      <c r="C93" s="6">
        <v>6.5831251538409896</v>
      </c>
      <c r="D93" s="6">
        <v>34.05725435789568</v>
      </c>
      <c r="E93" s="6">
        <v>1.9310416433574256</v>
      </c>
      <c r="F93" s="6">
        <v>4.6085613909463176E-2</v>
      </c>
      <c r="G93" s="6">
        <v>1.3780572400366979</v>
      </c>
      <c r="H93" s="6">
        <v>0.49813421647385264</v>
      </c>
      <c r="I93" s="6">
        <v>0.28307279196222779</v>
      </c>
      <c r="J93" s="6">
        <v>6.5834545413860232E-2</v>
      </c>
    </row>
    <row r="94" spans="1:10" s="9" customFormat="1" ht="15.75">
      <c r="A94" s="36" t="s">
        <v>89</v>
      </c>
      <c r="B94" s="6">
        <v>43.398438139828244</v>
      </c>
      <c r="C94" s="6">
        <v>11.324436805589247</v>
      </c>
      <c r="D94" s="6">
        <v>49.761881058657991</v>
      </c>
      <c r="E94" s="6">
        <v>4.2173836058415404</v>
      </c>
      <c r="F94" s="6">
        <v>0.75911932948425587</v>
      </c>
      <c r="G94" s="6">
        <v>2.8490798360098974</v>
      </c>
      <c r="H94" s="6">
        <v>1.0246536800737469</v>
      </c>
      <c r="I94" s="6">
        <v>0.56857355295715872</v>
      </c>
      <c r="J94" s="6">
        <v>0.17805824559701128</v>
      </c>
    </row>
    <row r="95" spans="1:10" s="9" customFormat="1" ht="15.75">
      <c r="A95" s="37" t="s">
        <v>90</v>
      </c>
      <c r="B95" s="6">
        <v>628.8622326174783</v>
      </c>
      <c r="C95" s="6">
        <v>257.55382096534129</v>
      </c>
      <c r="D95" s="6">
        <v>1711.4891941314056</v>
      </c>
      <c r="E95" s="6">
        <v>76.828551988092713</v>
      </c>
      <c r="F95" s="6">
        <v>2.3179544971294921</v>
      </c>
      <c r="G95" s="6">
        <v>63.74782479268552</v>
      </c>
      <c r="H95" s="6">
        <v>22.932260259408888</v>
      </c>
      <c r="I95" s="6">
        <v>12.749202636614926</v>
      </c>
      <c r="J95" s="6">
        <v>5.2156240697427174</v>
      </c>
    </row>
    <row r="96" spans="1:10" s="9" customFormat="1" ht="15.75">
      <c r="A96" s="37" t="s">
        <v>91</v>
      </c>
      <c r="B96" s="6">
        <v>1326.9351988092708</v>
      </c>
      <c r="C96" s="6">
        <v>320.06159897937488</v>
      </c>
      <c r="D96" s="6">
        <v>3928.8984520518816</v>
      </c>
      <c r="E96" s="6">
        <v>123.27188177758879</v>
      </c>
      <c r="F96" s="6">
        <v>7.9475313629598121</v>
      </c>
      <c r="G96" s="6">
        <v>89.743516904103757</v>
      </c>
      <c r="H96" s="6">
        <v>32.535602806719112</v>
      </c>
      <c r="I96" s="6">
        <v>18.710304061237508</v>
      </c>
      <c r="J96" s="6">
        <v>2.153098022538805</v>
      </c>
    </row>
    <row r="97" spans="1:10" s="9" customFormat="1" ht="15.75">
      <c r="A97" s="31" t="s">
        <v>92</v>
      </c>
      <c r="B97" s="8">
        <f>SUM(B79:B96)</f>
        <v>11390.855930788555</v>
      </c>
      <c r="C97" s="8">
        <f t="shared" ref="C97:J97" si="7">SUM(C79:C96)</f>
        <v>4252.4806396864533</v>
      </c>
      <c r="D97" s="8">
        <f t="shared" si="7"/>
        <v>33165.126001414123</v>
      </c>
      <c r="E97" s="8">
        <f t="shared" si="7"/>
        <v>1483.1893055381352</v>
      </c>
      <c r="F97" s="8">
        <f t="shared" si="7"/>
        <v>75.466588939296813</v>
      </c>
      <c r="G97" s="8">
        <f t="shared" si="7"/>
        <v>1044.7390996486702</v>
      </c>
      <c r="H97" s="8">
        <f t="shared" si="7"/>
        <v>377.37948454044329</v>
      </c>
      <c r="I97" s="8">
        <f t="shared" si="7"/>
        <v>212.96395402392744</v>
      </c>
      <c r="J97" s="8">
        <f t="shared" si="7"/>
        <v>52.083250115670246</v>
      </c>
    </row>
    <row r="98" spans="1:10" ht="31.5">
      <c r="A98" s="16" t="s">
        <v>93</v>
      </c>
      <c r="B98" s="6">
        <v>68.719243434431689</v>
      </c>
      <c r="C98" s="6">
        <v>0</v>
      </c>
      <c r="D98" s="6">
        <v>2446.5216435537372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</row>
    <row r="99" spans="1:10" ht="31.5">
      <c r="A99" s="5" t="s">
        <v>94</v>
      </c>
      <c r="B99" s="6">
        <v>0</v>
      </c>
      <c r="C99" s="6">
        <v>0</v>
      </c>
      <c r="D99" s="6">
        <v>1445.571954989111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</row>
    <row r="100" spans="1:10" ht="47.25">
      <c r="A100" s="5" t="s">
        <v>95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</row>
    <row r="101" spans="1:10" s="9" customFormat="1" ht="15.75">
      <c r="A101" s="7" t="s">
        <v>96</v>
      </c>
      <c r="B101" s="8">
        <f>SUM(B98:B100)</f>
        <v>68.719243434431689</v>
      </c>
      <c r="C101" s="8">
        <f t="shared" ref="C101:J101" si="8">SUM(C98:C100)</f>
        <v>0</v>
      </c>
      <c r="D101" s="8">
        <f t="shared" si="8"/>
        <v>3892.0935985428482</v>
      </c>
      <c r="E101" s="8">
        <f t="shared" si="8"/>
        <v>0</v>
      </c>
      <c r="F101" s="8">
        <f t="shared" si="8"/>
        <v>0</v>
      </c>
      <c r="G101" s="8">
        <f t="shared" si="8"/>
        <v>0</v>
      </c>
      <c r="H101" s="8">
        <f t="shared" si="8"/>
        <v>0</v>
      </c>
      <c r="I101" s="8">
        <f t="shared" si="8"/>
        <v>0</v>
      </c>
      <c r="J101" s="8">
        <f t="shared" si="8"/>
        <v>0</v>
      </c>
    </row>
    <row r="102" spans="1:10" s="9" customFormat="1" ht="15.75">
      <c r="A102" s="38" t="s">
        <v>140</v>
      </c>
      <c r="B102" s="8">
        <f t="shared" ref="B102:J102" si="9">B7+B13+B26+B40+B45+B63+B78+B97+B101</f>
        <v>173989.96671867702</v>
      </c>
      <c r="C102" s="8">
        <f t="shared" si="9"/>
        <v>55451.02778811902</v>
      </c>
      <c r="D102" s="8">
        <f t="shared" si="9"/>
        <v>263479.76988424908</v>
      </c>
      <c r="E102" s="8">
        <f t="shared" si="9"/>
        <v>24926.186248442857</v>
      </c>
      <c r="F102" s="8">
        <f t="shared" si="9"/>
        <v>1940.3509045849567</v>
      </c>
      <c r="G102" s="8">
        <f t="shared" si="9"/>
        <v>13959.695128072735</v>
      </c>
      <c r="H102" s="8">
        <f t="shared" si="9"/>
        <v>5026.8706933236545</v>
      </c>
      <c r="I102" s="8">
        <f t="shared" si="9"/>
        <v>2796.863789751586</v>
      </c>
      <c r="J102" s="8">
        <f t="shared" si="9"/>
        <v>374.06386381711894</v>
      </c>
    </row>
    <row r="104" spans="1:10">
      <c r="C104" s="39"/>
      <c r="H104" s="40"/>
      <c r="I104" s="40"/>
    </row>
    <row r="106" spans="1:10" ht="15.75">
      <c r="A106" s="41" t="s">
        <v>97</v>
      </c>
      <c r="B106" s="43">
        <f t="shared" ref="B106:J106" si="10">B61+B90+B37</f>
        <v>10359.880989873176</v>
      </c>
      <c r="C106" s="43">
        <f t="shared" si="10"/>
        <v>5642.7810273710857</v>
      </c>
      <c r="D106" s="43">
        <f t="shared" si="10"/>
        <v>22664.576792519525</v>
      </c>
      <c r="E106" s="43">
        <f t="shared" si="10"/>
        <v>1450.9502607418376</v>
      </c>
      <c r="F106" s="43">
        <f t="shared" si="10"/>
        <v>148.78393759105782</v>
      </c>
      <c r="G106" s="43">
        <f t="shared" si="10"/>
        <v>1043.435662829301</v>
      </c>
      <c r="H106" s="43">
        <f t="shared" si="10"/>
        <v>379.67340951539325</v>
      </c>
      <c r="I106" s="43">
        <f t="shared" si="10"/>
        <v>221.84638154720676</v>
      </c>
      <c r="J106" s="43">
        <f t="shared" si="10"/>
        <v>43.624278105519601</v>
      </c>
    </row>
    <row r="107" spans="1:10" ht="15.75">
      <c r="A107" s="44" t="s">
        <v>98</v>
      </c>
      <c r="B107" s="43">
        <f t="shared" ref="B107:J107" si="11">B89+B44</f>
        <v>6206.0840022111552</v>
      </c>
      <c r="C107" s="43">
        <f t="shared" si="11"/>
        <v>1150.4510771404948</v>
      </c>
      <c r="D107" s="43">
        <f t="shared" si="11"/>
        <v>8017.4691863715907</v>
      </c>
      <c r="E107" s="43">
        <f t="shared" si="11"/>
        <v>107.1605461170182</v>
      </c>
      <c r="F107" s="43">
        <f t="shared" si="11"/>
        <v>97.236331346497721</v>
      </c>
      <c r="G107" s="43">
        <f t="shared" si="11"/>
        <v>725.18757055509627</v>
      </c>
      <c r="H107" s="43">
        <f t="shared" si="11"/>
        <v>260.39565927051086</v>
      </c>
      <c r="I107" s="43">
        <f t="shared" si="11"/>
        <v>142.81116427925937</v>
      </c>
      <c r="J107" s="43">
        <f t="shared" si="11"/>
        <v>2.4596841700474918</v>
      </c>
    </row>
    <row r="108" spans="1:10" ht="15.75">
      <c r="A108" s="45" t="s">
        <v>99</v>
      </c>
      <c r="B108" s="43">
        <f>B88+B60</f>
        <v>10640.304931865485</v>
      </c>
      <c r="C108" s="43">
        <f t="shared" ref="C108:J108" si="12">C88+C60</f>
        <v>2178.4520568674398</v>
      </c>
      <c r="D108" s="43">
        <f t="shared" si="12"/>
        <v>16141.7747364443</v>
      </c>
      <c r="E108" s="43">
        <f t="shared" si="12"/>
        <v>227.6209119916123</v>
      </c>
      <c r="F108" s="43">
        <f t="shared" si="12"/>
        <v>195.87352706445711</v>
      </c>
      <c r="G108" s="43">
        <f t="shared" si="12"/>
        <v>1275.3939323818913</v>
      </c>
      <c r="H108" s="43">
        <f t="shared" si="12"/>
        <v>459.73343756944121</v>
      </c>
      <c r="I108" s="43">
        <f t="shared" si="12"/>
        <v>256.97169146988404</v>
      </c>
      <c r="J108" s="43">
        <f t="shared" si="12"/>
        <v>2.9953075598954664</v>
      </c>
    </row>
    <row r="109" spans="1:10" ht="31.5">
      <c r="A109" s="46" t="s">
        <v>100</v>
      </c>
      <c r="B109" s="43">
        <f>B93+B92+B91+B62</f>
        <v>227.06977735013089</v>
      </c>
      <c r="C109" s="43">
        <f t="shared" ref="C109:J109" si="13">C93+C92+C91+C62</f>
        <v>57.573835171966252</v>
      </c>
      <c r="D109" s="43">
        <f t="shared" si="13"/>
        <v>294.38070934681906</v>
      </c>
      <c r="E109" s="43">
        <f t="shared" si="13"/>
        <v>25.252897133522794</v>
      </c>
      <c r="F109" s="43">
        <f t="shared" si="13"/>
        <v>11.05745395958737</v>
      </c>
      <c r="G109" s="43">
        <f t="shared" si="13"/>
        <v>15.722698650674662</v>
      </c>
      <c r="H109" s="43">
        <f t="shared" si="13"/>
        <v>5.7010253082414017</v>
      </c>
      <c r="I109" s="43">
        <f t="shared" si="13"/>
        <v>3.2805710577547043</v>
      </c>
      <c r="J109" s="43">
        <f t="shared" si="13"/>
        <v>0.82729262234554368</v>
      </c>
    </row>
    <row r="110" spans="1:10" ht="31.5">
      <c r="A110" s="47" t="s">
        <v>101</v>
      </c>
      <c r="B110" s="43">
        <f t="shared" ref="B110:J110" si="14">B94+B24</f>
        <v>274.06720091213424</v>
      </c>
      <c r="C110" s="43">
        <f t="shared" si="14"/>
        <v>61.345682402600545</v>
      </c>
      <c r="D110" s="43">
        <f t="shared" si="14"/>
        <v>213.91797610499248</v>
      </c>
      <c r="E110" s="43">
        <f t="shared" si="14"/>
        <v>32.020860656930765</v>
      </c>
      <c r="F110" s="43">
        <f t="shared" si="14"/>
        <v>8.2129286546019102</v>
      </c>
      <c r="G110" s="43">
        <f t="shared" si="14"/>
        <v>17.694260831594779</v>
      </c>
      <c r="H110" s="43">
        <f t="shared" si="14"/>
        <v>6.4666393673281242</v>
      </c>
      <c r="I110" s="43">
        <f t="shared" si="14"/>
        <v>3.8581188200475474</v>
      </c>
      <c r="J110" s="43">
        <f t="shared" si="14"/>
        <v>1.8494223472902818</v>
      </c>
    </row>
    <row r="111" spans="1:10" ht="31.5">
      <c r="A111" s="48" t="s">
        <v>102</v>
      </c>
      <c r="B111" s="43">
        <f>B38+B25</f>
        <v>2551.6153695059106</v>
      </c>
      <c r="C111" s="43">
        <f t="shared" ref="C111:J111" si="15">C38+C25</f>
        <v>672.46646862685657</v>
      </c>
      <c r="D111" s="43">
        <f t="shared" si="15"/>
        <v>2796.6008220672929</v>
      </c>
      <c r="E111" s="43">
        <f t="shared" si="15"/>
        <v>357.54494331615643</v>
      </c>
      <c r="F111" s="43">
        <f t="shared" si="15"/>
        <v>15.025382237041528</v>
      </c>
      <c r="G111" s="43">
        <f t="shared" si="15"/>
        <v>191.93615519854501</v>
      </c>
      <c r="H111" s="43">
        <f t="shared" si="15"/>
        <v>68.928989390724468</v>
      </c>
      <c r="I111" s="43">
        <f t="shared" si="15"/>
        <v>37.804532282509854</v>
      </c>
      <c r="J111" s="43">
        <f t="shared" si="15"/>
        <v>6.7244813579872691</v>
      </c>
    </row>
    <row r="112" spans="1:10" ht="31.5">
      <c r="A112" s="49" t="s">
        <v>103</v>
      </c>
      <c r="B112" s="43">
        <f t="shared" ref="B112:J112" si="16">B96+B95+B39</f>
        <v>3441.5220242398473</v>
      </c>
      <c r="C112" s="43">
        <f t="shared" si="16"/>
        <v>1186.2772995960026</v>
      </c>
      <c r="D112" s="43">
        <f t="shared" si="16"/>
        <v>7922.2874888369124</v>
      </c>
      <c r="E112" s="43">
        <f t="shared" si="16"/>
        <v>342.49657240059537</v>
      </c>
      <c r="F112" s="43">
        <f t="shared" si="16"/>
        <v>32.204078247926859</v>
      </c>
      <c r="G112" s="43">
        <f t="shared" si="16"/>
        <v>271.71336168403144</v>
      </c>
      <c r="H112" s="43">
        <f t="shared" si="16"/>
        <v>99.180191367212416</v>
      </c>
      <c r="I112" s="43">
        <f t="shared" si="16"/>
        <v>59.027675951520308</v>
      </c>
      <c r="J112" s="43">
        <f t="shared" si="16"/>
        <v>8.3623899638528609</v>
      </c>
    </row>
  </sheetData>
  <mergeCells count="7">
    <mergeCell ref="I1:J1"/>
    <mergeCell ref="A3:A4"/>
    <mergeCell ref="B3:B4"/>
    <mergeCell ref="C3:C4"/>
    <mergeCell ref="D3:D4"/>
    <mergeCell ref="E3:J3"/>
    <mergeCell ref="A2:J2"/>
  </mergeCells>
  <pageMargins left="0.70866141732283472" right="0.21" top="0.33" bottom="0.51" header="0.31496062992125984" footer="0.31496062992125984"/>
  <pageSetup paperSize="9" scale="4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2"/>
  <sheetViews>
    <sheetView zoomScale="90" zoomScaleNormal="90" workbookViewId="0">
      <pane xSplit="1" ySplit="4" topLeftCell="B5" activePane="bottomRight" state="frozenSplit"/>
      <selection pane="topRight" activeCell="B1" sqref="B1"/>
      <selection pane="bottomLeft" activeCell="A5" sqref="A5"/>
      <selection pane="bottomRight" activeCell="I1" sqref="I1:J1"/>
    </sheetView>
  </sheetViews>
  <sheetFormatPr defaultRowHeight="15"/>
  <cols>
    <col min="1" max="1" width="70.140625" customWidth="1"/>
    <col min="2" max="10" width="15.7109375" customWidth="1"/>
  </cols>
  <sheetData>
    <row r="1" spans="1:10" ht="15.75">
      <c r="I1" s="68" t="s">
        <v>155</v>
      </c>
      <c r="J1" s="68"/>
    </row>
    <row r="2" spans="1:10" ht="39.75" customHeight="1">
      <c r="A2" s="64" t="s">
        <v>136</v>
      </c>
      <c r="B2" s="64"/>
      <c r="C2" s="64"/>
      <c r="D2" s="64"/>
      <c r="E2" s="64"/>
      <c r="F2" s="64"/>
      <c r="G2" s="64"/>
      <c r="H2" s="64"/>
      <c r="I2" s="64"/>
      <c r="J2" s="64"/>
    </row>
    <row r="3" spans="1:10">
      <c r="A3" s="65" t="s">
        <v>0</v>
      </c>
      <c r="B3" s="66" t="s">
        <v>112</v>
      </c>
      <c r="C3" s="66" t="s">
        <v>113</v>
      </c>
      <c r="D3" s="66" t="s">
        <v>114</v>
      </c>
      <c r="E3" s="67" t="s">
        <v>115</v>
      </c>
      <c r="F3" s="67"/>
      <c r="G3" s="67"/>
      <c r="H3" s="67"/>
      <c r="I3" s="67"/>
      <c r="J3" s="67"/>
    </row>
    <row r="4" spans="1:10" s="4" customFormat="1" ht="42.75">
      <c r="A4" s="65"/>
      <c r="B4" s="66"/>
      <c r="C4" s="66"/>
      <c r="D4" s="66"/>
      <c r="E4" s="3" t="s">
        <v>116</v>
      </c>
      <c r="F4" s="3" t="s">
        <v>117</v>
      </c>
      <c r="G4" s="3" t="s">
        <v>118</v>
      </c>
      <c r="H4" s="3" t="s">
        <v>119</v>
      </c>
      <c r="I4" s="3" t="s">
        <v>120</v>
      </c>
      <c r="J4" s="3" t="s">
        <v>121</v>
      </c>
    </row>
    <row r="5" spans="1:10" ht="31.5">
      <c r="A5" s="5" t="s">
        <v>7</v>
      </c>
      <c r="B5" s="6">
        <v>2086.0783926024565</v>
      </c>
      <c r="C5" s="6">
        <v>0</v>
      </c>
      <c r="D5" s="6">
        <v>5662.8449349423499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</row>
    <row r="6" spans="1:10" ht="15.75">
      <c r="A6" s="5" t="s">
        <v>8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</row>
    <row r="7" spans="1:10" s="9" customFormat="1" ht="15.75">
      <c r="A7" s="7" t="s">
        <v>9</v>
      </c>
      <c r="B7" s="8">
        <f>SUM(B5:B6)</f>
        <v>2086.0783926024565</v>
      </c>
      <c r="C7" s="8">
        <f t="shared" ref="C7:J7" si="0">SUM(C5:C6)</f>
        <v>0</v>
      </c>
      <c r="D7" s="8">
        <f t="shared" si="0"/>
        <v>5662.8449349423499</v>
      </c>
      <c r="E7" s="8">
        <f t="shared" si="0"/>
        <v>0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8">
        <f t="shared" si="0"/>
        <v>0</v>
      </c>
    </row>
    <row r="8" spans="1:10" ht="15.75">
      <c r="A8" s="5" t="s">
        <v>10</v>
      </c>
      <c r="B8" s="6">
        <v>277.75032658674803</v>
      </c>
      <c r="C8" s="6">
        <v>4550.3668273414451</v>
      </c>
      <c r="D8" s="6">
        <v>10138.588090759549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0.73928706228289254</v>
      </c>
    </row>
    <row r="9" spans="1:10" ht="31.5">
      <c r="A9" s="5" t="s">
        <v>11</v>
      </c>
      <c r="B9" s="6">
        <v>0</v>
      </c>
      <c r="C9" s="6">
        <v>0</v>
      </c>
      <c r="D9" s="6">
        <v>11819.136504463409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</row>
    <row r="10" spans="1:10" ht="31.5">
      <c r="A10" s="10" t="s">
        <v>12</v>
      </c>
      <c r="B10" s="6">
        <v>0</v>
      </c>
      <c r="C10" s="6">
        <v>11700.896623536988</v>
      </c>
      <c r="D10" s="6">
        <v>1511.3606557272344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</row>
    <row r="11" spans="1:10" ht="15.75">
      <c r="A11" s="10" t="s">
        <v>13</v>
      </c>
      <c r="B11" s="6">
        <v>0</v>
      </c>
      <c r="C11" s="6">
        <v>1842.891586785393</v>
      </c>
      <c r="D11" s="6">
        <v>1092.082343160371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</row>
    <row r="12" spans="1:10" ht="15.75">
      <c r="A12" s="10" t="s">
        <v>14</v>
      </c>
      <c r="B12" s="6">
        <v>476.79687672811059</v>
      </c>
      <c r="C12" s="6">
        <v>6820.4741578341009</v>
      </c>
      <c r="D12" s="6">
        <v>28572.43526113671</v>
      </c>
      <c r="E12" s="6">
        <v>0</v>
      </c>
      <c r="F12" s="6">
        <v>20.957302995391704</v>
      </c>
      <c r="G12" s="6">
        <v>186.9457822580645</v>
      </c>
      <c r="H12" s="6">
        <v>67.695634792626734</v>
      </c>
      <c r="I12" s="6">
        <v>38.982142857142854</v>
      </c>
      <c r="J12" s="6">
        <v>0</v>
      </c>
    </row>
    <row r="13" spans="1:10" s="9" customFormat="1" ht="15.75">
      <c r="A13" s="11" t="s">
        <v>15</v>
      </c>
      <c r="B13" s="8">
        <f>SUM(B8:B12)</f>
        <v>754.54720331485862</v>
      </c>
      <c r="C13" s="8">
        <f t="shared" ref="C13:J13" si="1">SUM(C8:C12)</f>
        <v>24914.629195497928</v>
      </c>
      <c r="D13" s="8">
        <f t="shared" si="1"/>
        <v>53133.602855247271</v>
      </c>
      <c r="E13" s="8">
        <f t="shared" si="1"/>
        <v>0</v>
      </c>
      <c r="F13" s="8">
        <f t="shared" si="1"/>
        <v>20.957302995391704</v>
      </c>
      <c r="G13" s="8">
        <f t="shared" si="1"/>
        <v>186.9457822580645</v>
      </c>
      <c r="H13" s="8">
        <f t="shared" si="1"/>
        <v>67.695634792626734</v>
      </c>
      <c r="I13" s="8">
        <f t="shared" si="1"/>
        <v>38.982142857142854</v>
      </c>
      <c r="J13" s="8">
        <f t="shared" si="1"/>
        <v>0.73928706228289254</v>
      </c>
    </row>
    <row r="14" spans="1:10" ht="15.75">
      <c r="A14" s="15" t="s">
        <v>16</v>
      </c>
      <c r="B14" s="6">
        <v>13237.412020578035</v>
      </c>
      <c r="C14" s="6">
        <v>3156.943956069364</v>
      </c>
      <c r="D14" s="6">
        <v>13594.257266435454</v>
      </c>
      <c r="E14" s="6">
        <v>1932.5669622350674</v>
      </c>
      <c r="F14" s="6">
        <v>79.054368786127171</v>
      </c>
      <c r="G14" s="6">
        <v>987.35067807321775</v>
      </c>
      <c r="H14" s="6">
        <v>354.91861772639692</v>
      </c>
      <c r="I14" s="6">
        <v>195.57587483622351</v>
      </c>
      <c r="J14" s="6">
        <v>38.841786435452789</v>
      </c>
    </row>
    <row r="15" spans="1:10" ht="15.75">
      <c r="A15" s="15" t="s">
        <v>17</v>
      </c>
      <c r="B15" s="6">
        <v>7407.266231908784</v>
      </c>
      <c r="C15" s="6">
        <v>1606.2895211123432</v>
      </c>
      <c r="D15" s="6">
        <v>5271.4028826523363</v>
      </c>
      <c r="E15" s="6">
        <v>892.82826693963432</v>
      </c>
      <c r="F15" s="6">
        <v>239.35799363075435</v>
      </c>
      <c r="G15" s="6">
        <v>476.70964263982484</v>
      </c>
      <c r="H15" s="6">
        <v>174.75428604737127</v>
      </c>
      <c r="I15" s="6">
        <v>105.63507549262134</v>
      </c>
      <c r="J15" s="6">
        <v>53.670455173590383</v>
      </c>
    </row>
    <row r="16" spans="1:10" ht="31.5">
      <c r="A16" s="5" t="s">
        <v>18</v>
      </c>
      <c r="B16" s="6">
        <v>7141.417286637482</v>
      </c>
      <c r="C16" s="6">
        <v>295.47903311631376</v>
      </c>
      <c r="D16" s="6">
        <v>1329.6529897174325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</row>
    <row r="17" spans="1:10" ht="15.75">
      <c r="A17" s="5" t="s">
        <v>19</v>
      </c>
      <c r="B17" s="6">
        <v>7366.3760051431591</v>
      </c>
      <c r="C17" s="6">
        <v>4318.9607875222409</v>
      </c>
      <c r="D17" s="6">
        <v>116.41918163449257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</row>
    <row r="18" spans="1:10" ht="15.75">
      <c r="A18" s="53" t="s">
        <v>125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</row>
    <row r="19" spans="1:10" ht="15.75">
      <c r="A19" s="10" t="s">
        <v>20</v>
      </c>
      <c r="B19" s="6">
        <v>17.72870652956577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</row>
    <row r="20" spans="1:10" ht="15.75">
      <c r="A20" s="53" t="s">
        <v>122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</row>
    <row r="21" spans="1:10" ht="15.75">
      <c r="A21" s="53" t="s">
        <v>123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</row>
    <row r="22" spans="1:10" ht="15.75">
      <c r="A22" s="53" t="s">
        <v>124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</row>
    <row r="23" spans="1:10" ht="15.75">
      <c r="A23" s="5" t="s">
        <v>21</v>
      </c>
      <c r="B23" s="6">
        <v>0</v>
      </c>
      <c r="C23" s="6">
        <v>0</v>
      </c>
      <c r="D23" s="6">
        <v>4.2172880961407904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</row>
    <row r="24" spans="1:10" ht="31.5">
      <c r="A24" s="13" t="s">
        <v>22</v>
      </c>
      <c r="B24" s="6">
        <v>10686.240237227694</v>
      </c>
      <c r="C24" s="6">
        <v>2317.3447544029887</v>
      </c>
      <c r="D24" s="6">
        <v>7604.8939049536657</v>
      </c>
      <c r="E24" s="6">
        <v>1288.0575229489109</v>
      </c>
      <c r="F24" s="6">
        <v>345.31419067488235</v>
      </c>
      <c r="G24" s="6">
        <v>687.73581900441513</v>
      </c>
      <c r="H24" s="6">
        <v>252.1120143127456</v>
      </c>
      <c r="I24" s="6">
        <v>152.39545473290963</v>
      </c>
      <c r="J24" s="6">
        <v>77.429635898306728</v>
      </c>
    </row>
    <row r="25" spans="1:10" ht="31.5">
      <c r="A25" s="14" t="s">
        <v>23</v>
      </c>
      <c r="B25" s="6">
        <v>8258.423216126097</v>
      </c>
      <c r="C25" s="6">
        <v>1969.5213837526521</v>
      </c>
      <c r="D25" s="6">
        <v>8481.046933616246</v>
      </c>
      <c r="E25" s="6">
        <v>1205.6695732040012</v>
      </c>
      <c r="F25" s="6">
        <v>49.318958775386477</v>
      </c>
      <c r="G25" s="6">
        <v>615.97774962109725</v>
      </c>
      <c r="H25" s="6">
        <v>221.42369051227644</v>
      </c>
      <c r="I25" s="6">
        <v>122.01415641103364</v>
      </c>
      <c r="J25" s="6">
        <v>24.232263413155501</v>
      </c>
    </row>
    <row r="26" spans="1:10" s="9" customFormat="1" ht="15.75">
      <c r="A26" s="7" t="s">
        <v>24</v>
      </c>
      <c r="B26" s="8">
        <f>SUM(B14:B25)</f>
        <v>54114.863704150812</v>
      </c>
      <c r="C26" s="8">
        <f t="shared" ref="C26:J26" si="2">SUM(C14:C25)</f>
        <v>13664.539435975903</v>
      </c>
      <c r="D26" s="8">
        <f t="shared" si="2"/>
        <v>36401.890447105776</v>
      </c>
      <c r="E26" s="8">
        <f t="shared" si="2"/>
        <v>5319.122325327613</v>
      </c>
      <c r="F26" s="8">
        <f t="shared" si="2"/>
        <v>713.04551186715037</v>
      </c>
      <c r="G26" s="8">
        <f t="shared" si="2"/>
        <v>2767.7738893385549</v>
      </c>
      <c r="H26" s="8">
        <f t="shared" si="2"/>
        <v>1003.2086085987903</v>
      </c>
      <c r="I26" s="8">
        <f t="shared" si="2"/>
        <v>575.62056147278804</v>
      </c>
      <c r="J26" s="8">
        <f t="shared" si="2"/>
        <v>194.17414092050538</v>
      </c>
    </row>
    <row r="27" spans="1:10" ht="15.75">
      <c r="A27" s="12" t="s">
        <v>25</v>
      </c>
      <c r="B27" s="6">
        <v>70.607632686980608</v>
      </c>
      <c r="C27" s="6">
        <v>22.718144044321331</v>
      </c>
      <c r="D27" s="6">
        <v>121.81161440443213</v>
      </c>
      <c r="E27" s="6">
        <v>10.953309141274239</v>
      </c>
      <c r="F27" s="6">
        <v>1.9894587257617729</v>
      </c>
      <c r="G27" s="6">
        <v>5.5047240997229911</v>
      </c>
      <c r="H27" s="6">
        <v>2.0231152354570638</v>
      </c>
      <c r="I27" s="6">
        <v>1.2415662049861496</v>
      </c>
      <c r="J27" s="6">
        <v>0.36770858725761774</v>
      </c>
    </row>
    <row r="28" spans="1:10" ht="15.75">
      <c r="A28" s="12" t="s">
        <v>26</v>
      </c>
      <c r="B28" s="6">
        <v>782.94077059822234</v>
      </c>
      <c r="C28" s="6">
        <v>297.34555397982626</v>
      </c>
      <c r="D28" s="6">
        <v>1189.8716764206533</v>
      </c>
      <c r="E28" s="6">
        <v>147.97692679516629</v>
      </c>
      <c r="F28" s="6">
        <v>1.4430272645560771</v>
      </c>
      <c r="G28" s="6">
        <v>69.801458104464203</v>
      </c>
      <c r="H28" s="6">
        <v>25.328576051133528</v>
      </c>
      <c r="I28" s="6">
        <v>14.635270947767902</v>
      </c>
      <c r="J28" s="6">
        <v>3.0403443523419553</v>
      </c>
    </row>
    <row r="29" spans="1:10" ht="15.75">
      <c r="A29" s="5" t="s">
        <v>27</v>
      </c>
      <c r="B29" s="6">
        <v>22573.180855213675</v>
      </c>
      <c r="C29" s="6">
        <v>3944.198652820513</v>
      </c>
      <c r="D29" s="6">
        <v>30770.594036666665</v>
      </c>
      <c r="E29" s="6">
        <v>0</v>
      </c>
      <c r="F29" s="6">
        <v>577.1362176923077</v>
      </c>
      <c r="G29" s="6">
        <v>2373.3821148717948</v>
      </c>
      <c r="H29" s="6">
        <v>861.21690170940167</v>
      </c>
      <c r="I29" s="6">
        <v>497.14059854700849</v>
      </c>
      <c r="J29" s="6">
        <v>0</v>
      </c>
    </row>
    <row r="30" spans="1:10" ht="15.75">
      <c r="A30" s="12" t="s">
        <v>28</v>
      </c>
      <c r="B30" s="6">
        <v>31.428458367683426</v>
      </c>
      <c r="C30" s="6">
        <v>14.406133553173948</v>
      </c>
      <c r="D30" s="6">
        <v>83.345952184666103</v>
      </c>
      <c r="E30" s="6">
        <v>4.5617147568013188</v>
      </c>
      <c r="F30" s="6">
        <v>0.16488046166529266</v>
      </c>
      <c r="G30" s="6">
        <v>3.3107996702390765</v>
      </c>
      <c r="H30" s="6">
        <v>1.2245342126957954</v>
      </c>
      <c r="I30" s="6">
        <v>0.76946413849958772</v>
      </c>
      <c r="J30" s="6">
        <v>0.11871393239901071</v>
      </c>
    </row>
    <row r="31" spans="1:10" ht="15.75">
      <c r="A31" s="12" t="s">
        <v>29</v>
      </c>
      <c r="B31" s="6">
        <v>4573.2867412140577</v>
      </c>
      <c r="C31" s="6">
        <v>1457.0895623003196</v>
      </c>
      <c r="D31" s="6">
        <v>6043.1006932907349</v>
      </c>
      <c r="E31" s="6">
        <v>489.77733738019168</v>
      </c>
      <c r="F31" s="6">
        <v>66.610564217252403</v>
      </c>
      <c r="G31" s="6">
        <v>309.7845258785942</v>
      </c>
      <c r="H31" s="6">
        <v>113.38224728434504</v>
      </c>
      <c r="I31" s="6">
        <v>68.323801916932908</v>
      </c>
      <c r="J31" s="6">
        <v>13.958626198083067</v>
      </c>
    </row>
    <row r="32" spans="1:10" ht="15.75">
      <c r="A32" s="12" t="s">
        <v>30</v>
      </c>
      <c r="B32" s="6">
        <v>2994.5741136315455</v>
      </c>
      <c r="C32" s="6">
        <v>1460.8890782276869</v>
      </c>
      <c r="D32" s="6">
        <v>8734.8837583209679</v>
      </c>
      <c r="E32" s="6">
        <v>438.26584693661226</v>
      </c>
      <c r="F32" s="6">
        <v>10.226203095187619</v>
      </c>
      <c r="G32" s="6">
        <v>313.84801653593382</v>
      </c>
      <c r="H32" s="6">
        <v>113.94912020351919</v>
      </c>
      <c r="I32" s="6">
        <v>65.982384142463431</v>
      </c>
      <c r="J32" s="6">
        <v>5.1131015475938097</v>
      </c>
    </row>
    <row r="33" spans="1:10" ht="15.75">
      <c r="A33" s="12" t="s">
        <v>31</v>
      </c>
      <c r="B33" s="6">
        <v>2753.5957944616443</v>
      </c>
      <c r="C33" s="6">
        <v>1038.6020466116272</v>
      </c>
      <c r="D33" s="6">
        <v>6655.5844244926047</v>
      </c>
      <c r="E33" s="6">
        <v>597.42120760233911</v>
      </c>
      <c r="F33" s="6">
        <v>57.648090815273484</v>
      </c>
      <c r="G33" s="6">
        <v>292.42880959752324</v>
      </c>
      <c r="H33" s="6">
        <v>103.59435827313382</v>
      </c>
      <c r="I33" s="6">
        <v>52.967509287925701</v>
      </c>
      <c r="J33" s="6">
        <v>7.3907808737530107</v>
      </c>
    </row>
    <row r="34" spans="1:10" ht="15.75">
      <c r="A34" s="12" t="s">
        <v>32</v>
      </c>
      <c r="B34" s="6">
        <v>66.857207519884312</v>
      </c>
      <c r="C34" s="6">
        <v>25.680959598698482</v>
      </c>
      <c r="D34" s="6">
        <v>95.489723065798984</v>
      </c>
      <c r="E34" s="6">
        <v>7.4808488792480121</v>
      </c>
      <c r="F34" s="6">
        <v>0.36689325741142448</v>
      </c>
      <c r="G34" s="6">
        <v>5.2329049168474331</v>
      </c>
      <c r="H34" s="6">
        <v>1.8710315437454812</v>
      </c>
      <c r="I34" s="6">
        <v>1.0038825018076645</v>
      </c>
      <c r="J34" s="6">
        <v>8.0036243673174259E-2</v>
      </c>
    </row>
    <row r="35" spans="1:10" ht="15.75">
      <c r="A35" s="12" t="s">
        <v>33</v>
      </c>
      <c r="B35" s="6">
        <v>398.38006197237144</v>
      </c>
      <c r="C35" s="6">
        <v>163.20588986953186</v>
      </c>
      <c r="D35" s="6">
        <v>611.86588555257106</v>
      </c>
      <c r="E35" s="6">
        <v>38.181878837298548</v>
      </c>
      <c r="F35" s="6">
        <v>5.8826084996162713</v>
      </c>
      <c r="G35" s="6">
        <v>31.699938219493479</v>
      </c>
      <c r="H35" s="6">
        <v>11.720987912509594</v>
      </c>
      <c r="I35" s="6">
        <v>7.3922759976976211</v>
      </c>
      <c r="J35" s="6">
        <v>0.26635427858787414</v>
      </c>
    </row>
    <row r="36" spans="1:10" ht="15.75">
      <c r="A36" s="16" t="s">
        <v>34</v>
      </c>
      <c r="B36" s="6">
        <v>0</v>
      </c>
      <c r="C36" s="6">
        <v>0</v>
      </c>
      <c r="D36" s="6">
        <v>157.63833984893992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</row>
    <row r="37" spans="1:10" ht="15.75">
      <c r="A37" s="17" t="s">
        <v>35</v>
      </c>
      <c r="B37" s="6">
        <v>85.759860039647478</v>
      </c>
      <c r="C37" s="6">
        <v>39.310580859347013</v>
      </c>
      <c r="D37" s="6">
        <v>227.42893286202201</v>
      </c>
      <c r="E37" s="6">
        <v>12.447665098282737</v>
      </c>
      <c r="F37" s="6">
        <v>0.44991521173183019</v>
      </c>
      <c r="G37" s="6">
        <v>9.0342974515751511</v>
      </c>
      <c r="H37" s="6">
        <v>3.3413812128304952</v>
      </c>
      <c r="I37" s="6">
        <v>2.0996152284506437</v>
      </c>
      <c r="J37" s="6">
        <v>0.32393895244691778</v>
      </c>
    </row>
    <row r="38" spans="1:10" ht="15.75">
      <c r="A38" s="18" t="s">
        <v>36</v>
      </c>
      <c r="B38" s="6">
        <v>1716.4184143679902</v>
      </c>
      <c r="C38" s="6">
        <v>659.30214762049104</v>
      </c>
      <c r="D38" s="6">
        <v>2451.498244316459</v>
      </c>
      <c r="E38" s="6">
        <v>192.05448347984236</v>
      </c>
      <c r="F38" s="6">
        <v>9.418658987571991</v>
      </c>
      <c r="G38" s="6">
        <v>134.34409518035767</v>
      </c>
      <c r="H38" s="6">
        <v>48.035320096999087</v>
      </c>
      <c r="I38" s="6">
        <v>25.772311306456501</v>
      </c>
      <c r="J38" s="6">
        <v>2.0552552288572294</v>
      </c>
    </row>
    <row r="39" spans="1:10" ht="31.5">
      <c r="A39" s="19" t="s">
        <v>37</v>
      </c>
      <c r="B39" s="6">
        <v>154.50140718690199</v>
      </c>
      <c r="C39" s="6">
        <v>63.295120348713588</v>
      </c>
      <c r="D39" s="6">
        <v>237.29615734637466</v>
      </c>
      <c r="E39" s="6">
        <v>14.807861365086117</v>
      </c>
      <c r="F39" s="6">
        <v>2.2814076121624494</v>
      </c>
      <c r="G39" s="6">
        <v>12.293980012757814</v>
      </c>
      <c r="H39" s="6">
        <v>4.5456716989155863</v>
      </c>
      <c r="I39" s="6">
        <v>2.8668307463321283</v>
      </c>
      <c r="J39" s="6">
        <v>0.10333212842866256</v>
      </c>
    </row>
    <row r="40" spans="1:10" s="9" customFormat="1" ht="15.75">
      <c r="A40" s="21" t="s">
        <v>39</v>
      </c>
      <c r="B40" s="8">
        <f>SUM(B27:B39)</f>
        <v>36201.531317260597</v>
      </c>
      <c r="C40" s="8">
        <f t="shared" ref="C40:J40" si="3">SUM(C27:C39)</f>
        <v>9186.0438698342496</v>
      </c>
      <c r="D40" s="8">
        <f t="shared" si="3"/>
        <v>57380.409438772891</v>
      </c>
      <c r="E40" s="8">
        <f t="shared" si="3"/>
        <v>1953.9290802721428</v>
      </c>
      <c r="F40" s="8">
        <f t="shared" si="3"/>
        <v>733.61792584049851</v>
      </c>
      <c r="G40" s="8">
        <f t="shared" si="3"/>
        <v>3560.6656645393041</v>
      </c>
      <c r="H40" s="8">
        <f t="shared" si="3"/>
        <v>1290.2332454346863</v>
      </c>
      <c r="I40" s="8">
        <f t="shared" si="3"/>
        <v>740.1955109663287</v>
      </c>
      <c r="J40" s="8">
        <f t="shared" si="3"/>
        <v>32.818192323422323</v>
      </c>
    </row>
    <row r="41" spans="1:10" ht="15.75">
      <c r="A41" s="5" t="s">
        <v>40</v>
      </c>
      <c r="B41" s="6">
        <v>5032.4362004552831</v>
      </c>
      <c r="C41" s="6">
        <v>813.12751195390535</v>
      </c>
      <c r="D41" s="6">
        <v>5667.9230157606389</v>
      </c>
      <c r="E41" s="6">
        <v>0</v>
      </c>
      <c r="F41" s="6">
        <v>89.309124179019946</v>
      </c>
      <c r="G41" s="6">
        <v>616.13129145745063</v>
      </c>
      <c r="H41" s="6">
        <v>221.20040082343078</v>
      </c>
      <c r="I41" s="6">
        <v>121.25551404515799</v>
      </c>
      <c r="J41" s="6">
        <v>0</v>
      </c>
    </row>
    <row r="42" spans="1:10" ht="15.75">
      <c r="A42" s="12" t="s">
        <v>41</v>
      </c>
      <c r="B42" s="6">
        <v>4871.9480199518675</v>
      </c>
      <c r="C42" s="6">
        <v>1890.8232357736201</v>
      </c>
      <c r="D42" s="6">
        <v>7435.367907072432</v>
      </c>
      <c r="E42" s="6">
        <v>602.5326458349507</v>
      </c>
      <c r="F42" s="6">
        <v>73.926945811660588</v>
      </c>
      <c r="G42" s="6">
        <v>438.85909393680612</v>
      </c>
      <c r="H42" s="6">
        <v>159.22612677587145</v>
      </c>
      <c r="I42" s="6">
        <v>91.479292058070016</v>
      </c>
      <c r="J42" s="6">
        <v>10.384248117382191</v>
      </c>
    </row>
    <row r="43" spans="1:10" ht="31.5">
      <c r="A43" s="16" t="s">
        <v>42</v>
      </c>
      <c r="B43" s="6">
        <v>4775.1704981968742</v>
      </c>
      <c r="C43" s="6">
        <v>1084.3830613062642</v>
      </c>
      <c r="D43" s="6">
        <v>7547.2767503673031</v>
      </c>
      <c r="E43" s="6">
        <v>0</v>
      </c>
      <c r="F43" s="6">
        <v>9.1087885668492046</v>
      </c>
      <c r="G43" s="6">
        <v>274.56491251502604</v>
      </c>
      <c r="H43" s="6">
        <v>102.79918525444103</v>
      </c>
      <c r="I43" s="6">
        <v>68.099905836783762</v>
      </c>
      <c r="J43" s="6">
        <v>0</v>
      </c>
    </row>
    <row r="44" spans="1:10" ht="15.75">
      <c r="A44" s="22" t="s">
        <v>43</v>
      </c>
      <c r="B44" s="6">
        <v>20373.643792420542</v>
      </c>
      <c r="C44" s="6">
        <v>3291.917007979388</v>
      </c>
      <c r="D44" s="6">
        <v>22946.389379415101</v>
      </c>
      <c r="E44" s="6">
        <v>0</v>
      </c>
      <c r="F44" s="6">
        <v>361.56410686611929</v>
      </c>
      <c r="G44" s="6">
        <v>2494.3854185621717</v>
      </c>
      <c r="H44" s="6">
        <v>895.52295883404804</v>
      </c>
      <c r="I44" s="6">
        <v>490.89954365590575</v>
      </c>
      <c r="J44" s="6">
        <v>0</v>
      </c>
    </row>
    <row r="45" spans="1:10" s="9" customFormat="1" ht="15.75">
      <c r="A45" s="23" t="s">
        <v>44</v>
      </c>
      <c r="B45" s="8">
        <f>SUM(B41:B44)</f>
        <v>35053.198511024566</v>
      </c>
      <c r="C45" s="8">
        <f t="shared" ref="C45:J45" si="4">SUM(C41:C44)</f>
        <v>7080.2508170131778</v>
      </c>
      <c r="D45" s="8">
        <f t="shared" si="4"/>
        <v>43596.957052615471</v>
      </c>
      <c r="E45" s="8">
        <f t="shared" si="4"/>
        <v>602.5326458349507</v>
      </c>
      <c r="F45" s="8">
        <f t="shared" si="4"/>
        <v>533.90896542364908</v>
      </c>
      <c r="G45" s="8">
        <f t="shared" si="4"/>
        <v>3823.9407164714544</v>
      </c>
      <c r="H45" s="8">
        <f t="shared" si="4"/>
        <v>1378.7486716877913</v>
      </c>
      <c r="I45" s="8">
        <f t="shared" si="4"/>
        <v>771.73425559591749</v>
      </c>
      <c r="J45" s="8">
        <f t="shared" si="4"/>
        <v>10.384248117382191</v>
      </c>
    </row>
    <row r="46" spans="1:10" ht="15.75">
      <c r="A46" s="5" t="s">
        <v>45</v>
      </c>
      <c r="B46" s="6">
        <v>22686.488866659474</v>
      </c>
      <c r="C46" s="6">
        <v>4707.784265602244</v>
      </c>
      <c r="D46" s="6">
        <v>77135.401088772313</v>
      </c>
      <c r="E46" s="6">
        <v>19991.383773032525</v>
      </c>
      <c r="F46" s="6">
        <v>0</v>
      </c>
      <c r="G46" s="6">
        <v>0</v>
      </c>
      <c r="H46" s="6">
        <v>0</v>
      </c>
      <c r="I46" s="6">
        <v>0</v>
      </c>
      <c r="J46" s="6">
        <v>181.67460193376124</v>
      </c>
    </row>
    <row r="47" spans="1:10" ht="31.5">
      <c r="A47" s="5" t="s">
        <v>46</v>
      </c>
      <c r="B47" s="6">
        <v>6187.7594617902778</v>
      </c>
      <c r="C47" s="6">
        <v>1079.1477709528672</v>
      </c>
      <c r="D47" s="6">
        <v>8371.9164305325776</v>
      </c>
      <c r="E47" s="6">
        <v>0</v>
      </c>
      <c r="F47" s="6">
        <v>121.85228008729629</v>
      </c>
      <c r="G47" s="6">
        <v>743.9483262346439</v>
      </c>
      <c r="H47" s="6">
        <v>268.37474743919182</v>
      </c>
      <c r="I47" s="6">
        <v>150.59573814636207</v>
      </c>
      <c r="J47" s="6">
        <v>0</v>
      </c>
    </row>
    <row r="48" spans="1:10" ht="15.75">
      <c r="A48" s="12" t="s">
        <v>47</v>
      </c>
      <c r="B48" s="6">
        <v>6833.1462417168887</v>
      </c>
      <c r="C48" s="6">
        <v>1515.2076245185947</v>
      </c>
      <c r="D48" s="6">
        <v>6737.4991299132735</v>
      </c>
      <c r="E48" s="6">
        <v>814.5754731735999</v>
      </c>
      <c r="F48" s="6">
        <v>404.79621978538876</v>
      </c>
      <c r="G48" s="6">
        <v>439.10408925474053</v>
      </c>
      <c r="H48" s="6">
        <v>159.17781943260326</v>
      </c>
      <c r="I48" s="6">
        <v>91.424604792003521</v>
      </c>
      <c r="J48" s="6">
        <v>20.604527061590474</v>
      </c>
    </row>
    <row r="49" spans="1:10" ht="15.75">
      <c r="A49" s="12" t="s">
        <v>48</v>
      </c>
      <c r="B49" s="6">
        <v>57.921392522497449</v>
      </c>
      <c r="C49" s="6">
        <v>35.754758326375359</v>
      </c>
      <c r="D49" s="6">
        <v>92.494762037294748</v>
      </c>
      <c r="E49" s="6">
        <v>8.2155705538547181</v>
      </c>
      <c r="F49" s="6">
        <v>1.1849768067538733</v>
      </c>
      <c r="G49" s="6">
        <v>5.5751925039428523</v>
      </c>
      <c r="H49" s="6">
        <v>2.0129756934780594</v>
      </c>
      <c r="I49" s="6">
        <v>1.1352968735504221</v>
      </c>
      <c r="J49" s="6">
        <v>0.17663976250115968</v>
      </c>
    </row>
    <row r="50" spans="1:10" ht="15.75">
      <c r="A50" s="12" t="s">
        <v>49</v>
      </c>
      <c r="B50" s="6">
        <v>2562.5311913453861</v>
      </c>
      <c r="C50" s="6">
        <v>596.46668449179299</v>
      </c>
      <c r="D50" s="6">
        <v>2906.4027407780127</v>
      </c>
      <c r="E50" s="6">
        <v>464.87577645140016</v>
      </c>
      <c r="F50" s="6">
        <v>24.288282853870978</v>
      </c>
      <c r="G50" s="6">
        <v>197.47579369816427</v>
      </c>
      <c r="H50" s="6">
        <v>70.486856716521487</v>
      </c>
      <c r="I50" s="6">
        <v>37.454828851025439</v>
      </c>
      <c r="J50" s="6">
        <v>5.419894714925217</v>
      </c>
    </row>
    <row r="51" spans="1:10" ht="15.75">
      <c r="A51" s="12" t="s">
        <v>50</v>
      </c>
      <c r="B51" s="6">
        <v>13798.715162654473</v>
      </c>
      <c r="C51" s="6">
        <v>3734.9968259021252</v>
      </c>
      <c r="D51" s="6">
        <v>24848.66815091448</v>
      </c>
      <c r="E51" s="6">
        <v>1908.5907444142363</v>
      </c>
      <c r="F51" s="6">
        <v>47.909503213049923</v>
      </c>
      <c r="G51" s="6">
        <v>1055.1775951557092</v>
      </c>
      <c r="H51" s="6">
        <v>384.0542630004943</v>
      </c>
      <c r="I51" s="6">
        <v>224.94096020761245</v>
      </c>
      <c r="J51" s="6">
        <v>44.794216979733065</v>
      </c>
    </row>
    <row r="52" spans="1:10" ht="15.75">
      <c r="A52" s="12" t="s">
        <v>51</v>
      </c>
      <c r="B52" s="6">
        <v>1960.6216151167023</v>
      </c>
      <c r="C52" s="6">
        <v>591.0398726412642</v>
      </c>
      <c r="D52" s="6">
        <v>2067.8394682122989</v>
      </c>
      <c r="E52" s="6">
        <v>272.51598482091799</v>
      </c>
      <c r="F52" s="6">
        <v>39.232127150803137</v>
      </c>
      <c r="G52" s="6">
        <v>176.26916878931226</v>
      </c>
      <c r="H52" s="6">
        <v>62.881344804283408</v>
      </c>
      <c r="I52" s="6">
        <v>33.365471227322352</v>
      </c>
      <c r="J52" s="6">
        <v>3.4373862868430627</v>
      </c>
    </row>
    <row r="53" spans="1:10" ht="31.5">
      <c r="A53" s="16" t="s">
        <v>52</v>
      </c>
      <c r="B53" s="6">
        <v>18277.331831030624</v>
      </c>
      <c r="C53" s="6">
        <v>3473.8104457709164</v>
      </c>
      <c r="D53" s="6">
        <v>11351.676772476789</v>
      </c>
      <c r="E53" s="6">
        <v>3258.1808723559961</v>
      </c>
      <c r="F53" s="6">
        <v>20.666356577938053</v>
      </c>
      <c r="G53" s="6">
        <v>1628.0364304822031</v>
      </c>
      <c r="H53" s="6">
        <v>585.62859327966714</v>
      </c>
      <c r="I53" s="6">
        <v>324.02513877108373</v>
      </c>
      <c r="J53" s="6">
        <v>40.419157198656286</v>
      </c>
    </row>
    <row r="54" spans="1:10" ht="15.75">
      <c r="A54" s="5" t="s">
        <v>53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</row>
    <row r="55" spans="1:10" ht="15.75">
      <c r="A55" s="16" t="s">
        <v>54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</row>
    <row r="56" spans="1:10" ht="31.5">
      <c r="A56" s="24" t="s">
        <v>55</v>
      </c>
      <c r="B56" s="6">
        <v>834.66256595860193</v>
      </c>
      <c r="C56" s="6">
        <v>780.0614910343138</v>
      </c>
      <c r="D56" s="6">
        <v>89.706111995231069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</row>
    <row r="57" spans="1:10" ht="15.75">
      <c r="A57" s="5" t="s">
        <v>56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</row>
    <row r="58" spans="1:10" ht="15.75">
      <c r="A58" s="5" t="s">
        <v>57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</row>
    <row r="59" spans="1:10" ht="15.75">
      <c r="A59" s="5" t="s">
        <v>58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</row>
    <row r="60" spans="1:10" ht="31.5">
      <c r="A60" s="25" t="s">
        <v>59</v>
      </c>
      <c r="B60" s="6">
        <v>22559.711742046537</v>
      </c>
      <c r="C60" s="6">
        <v>3934.4258750293411</v>
      </c>
      <c r="D60" s="6">
        <v>30522.847881633101</v>
      </c>
      <c r="E60" s="6">
        <v>0</v>
      </c>
      <c r="F60" s="6">
        <v>444.25658889254026</v>
      </c>
      <c r="G60" s="6">
        <v>2712.332179021329</v>
      </c>
      <c r="H60" s="6">
        <v>978.45727430637055</v>
      </c>
      <c r="I60" s="6">
        <v>549.0505678293664</v>
      </c>
      <c r="J60" s="6">
        <v>0</v>
      </c>
    </row>
    <row r="61" spans="1:10" ht="15.75">
      <c r="A61" s="26" t="s">
        <v>60</v>
      </c>
      <c r="B61" s="6">
        <v>188.83847811029639</v>
      </c>
      <c r="C61" s="6">
        <v>116.56998829683059</v>
      </c>
      <c r="D61" s="6">
        <v>301.55712675248986</v>
      </c>
      <c r="E61" s="6">
        <v>26.784941364732855</v>
      </c>
      <c r="F61" s="6">
        <v>3.8632828584394177</v>
      </c>
      <c r="G61" s="6">
        <v>18.176574553965942</v>
      </c>
      <c r="H61" s="6">
        <v>6.5627741288303998</v>
      </c>
      <c r="I61" s="6">
        <v>3.7013133822159592</v>
      </c>
      <c r="J61" s="6">
        <v>0.57589147101674276</v>
      </c>
    </row>
    <row r="62" spans="1:10" ht="15.75">
      <c r="A62" s="27" t="s">
        <v>61</v>
      </c>
      <c r="B62" s="6">
        <v>10768.998271073418</v>
      </c>
      <c r="C62" s="6">
        <v>2387.9567219673745</v>
      </c>
      <c r="D62" s="6">
        <v>10618.265311575555</v>
      </c>
      <c r="E62" s="6">
        <v>1283.7668001297859</v>
      </c>
      <c r="F62" s="6">
        <v>637.95694855557292</v>
      </c>
      <c r="G62" s="6">
        <v>692.02537358186578</v>
      </c>
      <c r="H62" s="6">
        <v>250.86412631743829</v>
      </c>
      <c r="I62" s="6">
        <v>144.08357029694108</v>
      </c>
      <c r="J62" s="6">
        <v>32.472202465931218</v>
      </c>
    </row>
    <row r="63" spans="1:10" s="9" customFormat="1" ht="15.75">
      <c r="A63" s="7" t="s">
        <v>63</v>
      </c>
      <c r="B63" s="8">
        <f>SUM(B46:B62)</f>
        <v>106716.72682002517</v>
      </c>
      <c r="C63" s="8">
        <f t="shared" ref="C63:J63" si="5">SUM(C46:C62)</f>
        <v>22953.222324534036</v>
      </c>
      <c r="D63" s="8">
        <f t="shared" si="5"/>
        <v>175044.27497559341</v>
      </c>
      <c r="E63" s="8">
        <f t="shared" si="5"/>
        <v>28028.889936297051</v>
      </c>
      <c r="F63" s="8">
        <f t="shared" si="5"/>
        <v>1746.0065667816534</v>
      </c>
      <c r="G63" s="8">
        <f t="shared" si="5"/>
        <v>7668.1207232758779</v>
      </c>
      <c r="H63" s="8">
        <f t="shared" si="5"/>
        <v>2768.5007751188787</v>
      </c>
      <c r="I63" s="8">
        <f t="shared" si="5"/>
        <v>1559.7774903774834</v>
      </c>
      <c r="J63" s="8">
        <f t="shared" si="5"/>
        <v>329.57451787495847</v>
      </c>
    </row>
    <row r="64" spans="1:10" ht="15.75">
      <c r="A64" s="16" t="s">
        <v>64</v>
      </c>
      <c r="B64" s="6">
        <v>710.91830213903745</v>
      </c>
      <c r="C64" s="6">
        <v>0</v>
      </c>
      <c r="D64" s="6">
        <v>946.81215240641723</v>
      </c>
      <c r="E64" s="6">
        <v>0</v>
      </c>
      <c r="F64" s="6">
        <v>0</v>
      </c>
      <c r="G64" s="6">
        <v>72.581029411764717</v>
      </c>
      <c r="H64" s="6">
        <v>29.155227272727274</v>
      </c>
      <c r="I64" s="6">
        <v>24.26217914438503</v>
      </c>
      <c r="J64" s="6">
        <v>0</v>
      </c>
    </row>
    <row r="65" spans="1:10" ht="15.75">
      <c r="A65" s="16" t="s">
        <v>65</v>
      </c>
      <c r="B65" s="6">
        <v>1112.201305656461</v>
      </c>
      <c r="C65" s="6">
        <v>9.5074810586403746</v>
      </c>
      <c r="D65" s="6">
        <v>552.95121951219517</v>
      </c>
      <c r="E65" s="6">
        <v>0</v>
      </c>
      <c r="F65" s="6">
        <v>1.9009257913855735</v>
      </c>
      <c r="G65" s="6">
        <v>37.315472755578625</v>
      </c>
      <c r="H65" s="6">
        <v>15.211684483653347</v>
      </c>
      <c r="I65" s="6">
        <v>13.309332641411521</v>
      </c>
      <c r="J65" s="6">
        <v>0</v>
      </c>
    </row>
    <row r="66" spans="1:10" ht="15.75">
      <c r="A66" s="16" t="s">
        <v>66</v>
      </c>
      <c r="B66" s="6">
        <v>7561.7067353619004</v>
      </c>
      <c r="C66" s="6">
        <v>306.45122421932797</v>
      </c>
      <c r="D66" s="6">
        <v>111.43702155064587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</row>
    <row r="67" spans="1:10" ht="15.75">
      <c r="A67" s="16" t="s">
        <v>67</v>
      </c>
      <c r="B67" s="6">
        <v>5510.7921640101122</v>
      </c>
      <c r="C67" s="6">
        <v>149.32007079256894</v>
      </c>
      <c r="D67" s="6">
        <v>5521.9895860173674</v>
      </c>
      <c r="E67" s="6">
        <v>173.77706936352641</v>
      </c>
      <c r="F67" s="6">
        <v>114.17848565461141</v>
      </c>
      <c r="G67" s="6">
        <v>184.203693525338</v>
      </c>
      <c r="H67" s="6">
        <v>65.262943827635482</v>
      </c>
      <c r="I67" s="6">
        <v>33.468691216884686</v>
      </c>
      <c r="J67" s="6">
        <v>0</v>
      </c>
    </row>
    <row r="68" spans="1:10" ht="31.5">
      <c r="A68" s="5" t="s">
        <v>68</v>
      </c>
      <c r="B68" s="6">
        <v>0</v>
      </c>
      <c r="C68" s="6">
        <v>760.55843264159068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</row>
    <row r="69" spans="1:10" ht="15.75">
      <c r="A69" s="55" t="s">
        <v>69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</row>
    <row r="70" spans="1:10" ht="15.75">
      <c r="A70" s="54" t="s">
        <v>127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</row>
    <row r="71" spans="1:10" ht="15.75">
      <c r="A71" s="53" t="s">
        <v>128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</row>
    <row r="72" spans="1:10" ht="15.75">
      <c r="A72" s="53" t="s">
        <v>129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</row>
    <row r="73" spans="1:10" ht="15.75">
      <c r="A73" s="53" t="s">
        <v>130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</row>
    <row r="74" spans="1:10" ht="15.75">
      <c r="A74" s="30" t="s">
        <v>70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</row>
    <row r="75" spans="1:10" ht="15.75">
      <c r="A75" s="54" t="s">
        <v>126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</row>
    <row r="76" spans="1:10" ht="15.75">
      <c r="A76" s="10" t="s">
        <v>71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</row>
    <row r="77" spans="1:10" ht="15.75">
      <c r="A77" s="24" t="s">
        <v>72</v>
      </c>
      <c r="B77" s="6">
        <v>0</v>
      </c>
      <c r="C77" s="6">
        <v>0</v>
      </c>
      <c r="D77" s="6">
        <v>47.453031944064826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</row>
    <row r="78" spans="1:10" s="9" customFormat="1" ht="15.75">
      <c r="A78" s="31" t="s">
        <v>73</v>
      </c>
      <c r="B78" s="8">
        <f>SUM(B64:B77)</f>
        <v>14895.618507167512</v>
      </c>
      <c r="C78" s="8">
        <f t="shared" ref="C78:J78" si="6">SUM(C64:C77)</f>
        <v>1225.8372087121279</v>
      </c>
      <c r="D78" s="8">
        <f t="shared" si="6"/>
        <v>7180.6430114306904</v>
      </c>
      <c r="E78" s="8">
        <f t="shared" si="6"/>
        <v>173.77706936352641</v>
      </c>
      <c r="F78" s="8">
        <f t="shared" si="6"/>
        <v>116.07941144599698</v>
      </c>
      <c r="G78" s="8">
        <f t="shared" si="6"/>
        <v>294.10019569268132</v>
      </c>
      <c r="H78" s="8">
        <f t="shared" si="6"/>
        <v>109.6298555840161</v>
      </c>
      <c r="I78" s="8">
        <f t="shared" si="6"/>
        <v>71.040203002681238</v>
      </c>
      <c r="J78" s="8">
        <f t="shared" si="6"/>
        <v>0</v>
      </c>
    </row>
    <row r="79" spans="1:10" ht="15.75">
      <c r="A79" s="12" t="s">
        <v>74</v>
      </c>
      <c r="B79" s="6">
        <v>157.85847145795836</v>
      </c>
      <c r="C79" s="6">
        <v>38.075899717150932</v>
      </c>
      <c r="D79" s="6">
        <v>467.3996837233222</v>
      </c>
      <c r="E79" s="6">
        <v>14.664992800205708</v>
      </c>
      <c r="F79" s="6">
        <v>0.94550758549755731</v>
      </c>
      <c r="G79" s="6">
        <v>10.676299562869632</v>
      </c>
      <c r="H79" s="6">
        <v>3.8706445101568527</v>
      </c>
      <c r="I79" s="6">
        <v>2.2257867060941119</v>
      </c>
      <c r="J79" s="6">
        <v>0.25609308305476985</v>
      </c>
    </row>
    <row r="80" spans="1:10" ht="15.75">
      <c r="A80" s="12" t="s">
        <v>75</v>
      </c>
      <c r="B80" s="6">
        <v>61.912510222877138</v>
      </c>
      <c r="C80" s="6">
        <v>25.356521090440229</v>
      </c>
      <c r="D80" s="6">
        <v>168.49883551298583</v>
      </c>
      <c r="E80" s="6">
        <v>7.5638857984895926</v>
      </c>
      <c r="F80" s="6">
        <v>0.22817461779333212</v>
      </c>
      <c r="G80" s="6">
        <v>6.2760353656290295</v>
      </c>
      <c r="H80" s="6">
        <v>2.2576953398415918</v>
      </c>
      <c r="I80" s="6">
        <v>1.2551659605820593</v>
      </c>
      <c r="J80" s="6">
        <v>0.5134956713943637</v>
      </c>
    </row>
    <row r="81" spans="1:10" ht="15.75">
      <c r="A81" s="12" t="s">
        <v>76</v>
      </c>
      <c r="B81" s="6">
        <v>514.57774855104765</v>
      </c>
      <c r="C81" s="6">
        <v>283.46293802942483</v>
      </c>
      <c r="D81" s="6">
        <v>1466.468131966117</v>
      </c>
      <c r="E81" s="6">
        <v>83.148724921979493</v>
      </c>
      <c r="F81" s="6">
        <v>1.9839857333927775</v>
      </c>
      <c r="G81" s="6">
        <v>59.337967008470798</v>
      </c>
      <c r="H81" s="6">
        <v>21.448916629514045</v>
      </c>
      <c r="I81" s="6">
        <v>12.189014712438698</v>
      </c>
      <c r="J81" s="6">
        <v>2.8344048149799375</v>
      </c>
    </row>
    <row r="82" spans="1:10" ht="15.75">
      <c r="A82" s="12" t="s">
        <v>77</v>
      </c>
      <c r="B82" s="6">
        <v>1391.6604835616438</v>
      </c>
      <c r="C82" s="6">
        <v>340.06176073059362</v>
      </c>
      <c r="D82" s="6">
        <v>1556.1529461187215</v>
      </c>
      <c r="E82" s="6">
        <v>91.908662557077619</v>
      </c>
      <c r="F82" s="6">
        <v>34.980705022831046</v>
      </c>
      <c r="G82" s="6">
        <v>86.844135616438351</v>
      </c>
      <c r="H82" s="6">
        <v>31.511319939117197</v>
      </c>
      <c r="I82" s="6">
        <v>18.287923439878234</v>
      </c>
      <c r="J82" s="6">
        <v>9.0959911719939104</v>
      </c>
    </row>
    <row r="83" spans="1:10" ht="15.75">
      <c r="A83" s="12" t="s">
        <v>78</v>
      </c>
      <c r="B83" s="6">
        <v>915.77119270788546</v>
      </c>
      <c r="C83" s="6">
        <v>309.03128385931723</v>
      </c>
      <c r="D83" s="6">
        <v>2152.1691632986499</v>
      </c>
      <c r="E83" s="6">
        <v>116.86439074726975</v>
      </c>
      <c r="F83" s="6">
        <v>2.1826812279645713</v>
      </c>
      <c r="G83" s="6">
        <v>74.347579327543215</v>
      </c>
      <c r="H83" s="6">
        <v>26.737845042565997</v>
      </c>
      <c r="I83" s="6">
        <v>14.733098288760855</v>
      </c>
      <c r="J83" s="6">
        <v>2.682879009373119</v>
      </c>
    </row>
    <row r="84" spans="1:10" ht="15.75">
      <c r="A84" s="12" t="s">
        <v>79</v>
      </c>
      <c r="B84" s="6">
        <v>37.986195710455767</v>
      </c>
      <c r="C84" s="6">
        <v>17.528665704268921</v>
      </c>
      <c r="D84" s="6">
        <v>119.00350835223759</v>
      </c>
      <c r="E84" s="6">
        <v>4.9326296143534751</v>
      </c>
      <c r="F84" s="6">
        <v>0.36048669828830687</v>
      </c>
      <c r="G84" s="6">
        <v>4.0494372035471233</v>
      </c>
      <c r="H84" s="6">
        <v>1.4719573107857289</v>
      </c>
      <c r="I84" s="6">
        <v>0.85318189317385029</v>
      </c>
      <c r="J84" s="6">
        <v>0.25333202722210763</v>
      </c>
    </row>
    <row r="85" spans="1:10" ht="15.75">
      <c r="A85" s="12" t="s">
        <v>80</v>
      </c>
      <c r="B85" s="6">
        <v>1126.3256062291434</v>
      </c>
      <c r="C85" s="6">
        <v>359.96894327030031</v>
      </c>
      <c r="D85" s="6">
        <v>3006.1348164627361</v>
      </c>
      <c r="E85" s="6">
        <v>108.74901001112346</v>
      </c>
      <c r="F85" s="6">
        <v>39.880934371523914</v>
      </c>
      <c r="G85" s="6">
        <v>97.476395995550604</v>
      </c>
      <c r="H85" s="6">
        <v>35.42905450500556</v>
      </c>
      <c r="I85" s="6">
        <v>20.556173526140157</v>
      </c>
      <c r="J85" s="6">
        <v>3.3163959955506117</v>
      </c>
    </row>
    <row r="86" spans="1:10" ht="15.75">
      <c r="A86" s="12" t="s">
        <v>81</v>
      </c>
      <c r="B86" s="6">
        <v>1361.9418773408238</v>
      </c>
      <c r="C86" s="6">
        <v>355.38611891385767</v>
      </c>
      <c r="D86" s="6">
        <v>1561.6470037453184</v>
      </c>
      <c r="E86" s="6">
        <v>132.35072565543069</v>
      </c>
      <c r="F86" s="6">
        <v>23.823572097378275</v>
      </c>
      <c r="G86" s="6">
        <v>89.410135767790266</v>
      </c>
      <c r="H86" s="6">
        <v>32.156015917603</v>
      </c>
      <c r="I86" s="6">
        <v>17.843445692883893</v>
      </c>
      <c r="J86" s="6">
        <v>5.5885533707865171</v>
      </c>
    </row>
    <row r="87" spans="1:10" ht="15.75">
      <c r="A87" s="12" t="s">
        <v>82</v>
      </c>
      <c r="B87" s="6">
        <v>147.80469798657717</v>
      </c>
      <c r="C87" s="6">
        <v>73.73325643176733</v>
      </c>
      <c r="D87" s="6">
        <v>459.33549356823266</v>
      </c>
      <c r="E87" s="6">
        <v>33.818512304250561</v>
      </c>
      <c r="F87" s="6">
        <v>0.88106124161073829</v>
      </c>
      <c r="G87" s="6">
        <v>17.194043624161072</v>
      </c>
      <c r="H87" s="6">
        <v>6.1496294742729303</v>
      </c>
      <c r="I87" s="6">
        <v>3.301754753914989</v>
      </c>
      <c r="J87" s="6">
        <v>0.44498042505592839</v>
      </c>
    </row>
    <row r="88" spans="1:10" s="9" customFormat="1" ht="15.75">
      <c r="A88" s="32" t="s">
        <v>83</v>
      </c>
      <c r="B88" s="6">
        <v>2326.7823260879773</v>
      </c>
      <c r="C88" s="6">
        <v>1160.732068103219</v>
      </c>
      <c r="D88" s="6">
        <v>7230.9743819226014</v>
      </c>
      <c r="E88" s="6">
        <v>532.3800880083877</v>
      </c>
      <c r="F88" s="6">
        <v>13.869884043002676</v>
      </c>
      <c r="G88" s="6">
        <v>270.67288859677944</v>
      </c>
      <c r="H88" s="6">
        <v>96.808288124188223</v>
      </c>
      <c r="I88" s="6">
        <v>51.977740700749564</v>
      </c>
      <c r="J88" s="6">
        <v>7.0056924401045331</v>
      </c>
    </row>
    <row r="89" spans="1:10" s="9" customFormat="1" ht="15.75">
      <c r="A89" s="33" t="s">
        <v>84</v>
      </c>
      <c r="B89" s="6">
        <v>3188.0692053683015</v>
      </c>
      <c r="C89" s="6">
        <v>1075.8289148801171</v>
      </c>
      <c r="D89" s="6">
        <v>7492.3394342133097</v>
      </c>
      <c r="E89" s="6">
        <v>406.84045388298176</v>
      </c>
      <c r="F89" s="6">
        <v>7.5985617873829527</v>
      </c>
      <c r="G89" s="6">
        <v>258.82601088273185</v>
      </c>
      <c r="H89" s="6">
        <v>93.082381895441173</v>
      </c>
      <c r="I89" s="6">
        <v>51.290292064834929</v>
      </c>
      <c r="J89" s="6">
        <v>9.3383158299525082</v>
      </c>
    </row>
    <row r="90" spans="1:10" s="9" customFormat="1" ht="15.75">
      <c r="A90" s="34" t="s">
        <v>85</v>
      </c>
      <c r="B90" s="6">
        <v>75.855671976880259</v>
      </c>
      <c r="C90" s="6">
        <v>35.003403472736387</v>
      </c>
      <c r="D90" s="6">
        <v>237.71114786596289</v>
      </c>
      <c r="E90" s="6">
        <v>9.8501327951467665</v>
      </c>
      <c r="F90" s="6">
        <v>0.71986433877092837</v>
      </c>
      <c r="G90" s="6">
        <v>8.0864651651579926</v>
      </c>
      <c r="H90" s="6">
        <v>2.9394351429458547</v>
      </c>
      <c r="I90" s="6">
        <v>1.7036898421266329</v>
      </c>
      <c r="J90" s="6">
        <v>0.57589147101674276</v>
      </c>
    </row>
    <row r="91" spans="1:10" s="9" customFormat="1" ht="15.75">
      <c r="A91" s="35" t="s">
        <v>86</v>
      </c>
      <c r="B91" s="6">
        <v>1795.7638545279599</v>
      </c>
      <c r="C91" s="6">
        <v>573.91838244310679</v>
      </c>
      <c r="D91" s="6">
        <v>4792.835577614178</v>
      </c>
      <c r="E91" s="6">
        <v>173.38484405558415</v>
      </c>
      <c r="F91" s="6">
        <v>63.583182505762046</v>
      </c>
      <c r="G91" s="6">
        <v>155.41099109400525</v>
      </c>
      <c r="H91" s="6">
        <v>56.486295128555128</v>
      </c>
      <c r="I91" s="6">
        <v>32.772834500660117</v>
      </c>
      <c r="J91" s="6">
        <v>5.2861954172167653</v>
      </c>
    </row>
    <row r="92" spans="1:10" s="9" customFormat="1" ht="15.75">
      <c r="A92" s="35" t="s">
        <v>87</v>
      </c>
      <c r="B92" s="6">
        <v>2241.1556352122443</v>
      </c>
      <c r="C92" s="6">
        <v>547.64018557139343</v>
      </c>
      <c r="D92" s="6">
        <v>2506.0676558213427</v>
      </c>
      <c r="E92" s="6">
        <v>148.01150032446463</v>
      </c>
      <c r="F92" s="6">
        <v>56.334500592987084</v>
      </c>
      <c r="G92" s="6">
        <v>139.85599391349101</v>
      </c>
      <c r="H92" s="6">
        <v>50.746687462239031</v>
      </c>
      <c r="I92" s="6">
        <v>29.451096936606326</v>
      </c>
      <c r="J92" s="6">
        <v>14.650144039920338</v>
      </c>
    </row>
    <row r="93" spans="1:10" s="9" customFormat="1" ht="15.75">
      <c r="A93" s="35" t="s">
        <v>88</v>
      </c>
      <c r="B93" s="6">
        <v>822.51446183624603</v>
      </c>
      <c r="C93" s="6">
        <v>453.09387484615905</v>
      </c>
      <c r="D93" s="6">
        <v>2344.0437456421046</v>
      </c>
      <c r="E93" s="6">
        <v>132.90695835664258</v>
      </c>
      <c r="F93" s="6">
        <v>3.1719143860905366</v>
      </c>
      <c r="G93" s="6">
        <v>94.846942759963298</v>
      </c>
      <c r="H93" s="6">
        <v>34.284865783526151</v>
      </c>
      <c r="I93" s="6">
        <v>19.482927208037768</v>
      </c>
      <c r="J93" s="6">
        <v>4.53116545458614</v>
      </c>
    </row>
    <row r="94" spans="1:10" s="9" customFormat="1" ht="15.75">
      <c r="A94" s="36" t="s">
        <v>89</v>
      </c>
      <c r="B94" s="6">
        <v>2010.528561860172</v>
      </c>
      <c r="C94" s="6">
        <v>524.62956319441071</v>
      </c>
      <c r="D94" s="6">
        <v>2305.3291189413421</v>
      </c>
      <c r="E94" s="6">
        <v>195.37961639415849</v>
      </c>
      <c r="F94" s="6">
        <v>35.167880670515743</v>
      </c>
      <c r="G94" s="6">
        <v>131.98992016399012</v>
      </c>
      <c r="H94" s="6">
        <v>47.469346319926252</v>
      </c>
      <c r="I94" s="6">
        <v>26.340426447042841</v>
      </c>
      <c r="J94" s="6">
        <v>8.2489417544029884</v>
      </c>
    </row>
    <row r="95" spans="1:10" s="9" customFormat="1" ht="15.75">
      <c r="A95" s="37" t="s">
        <v>90</v>
      </c>
      <c r="B95" s="6">
        <v>65.395767382521797</v>
      </c>
      <c r="C95" s="6">
        <v>26.783179034658726</v>
      </c>
      <c r="D95" s="6">
        <v>177.97880586859452</v>
      </c>
      <c r="E95" s="6">
        <v>7.9894480119072933</v>
      </c>
      <c r="F95" s="6">
        <v>0.24104550287050822</v>
      </c>
      <c r="G95" s="6">
        <v>6.6291752073144794</v>
      </c>
      <c r="H95" s="6">
        <v>2.3847397405911122</v>
      </c>
      <c r="I95" s="6">
        <v>1.3257973633850733</v>
      </c>
      <c r="J95" s="6">
        <v>0.54237593025728259</v>
      </c>
    </row>
    <row r="96" spans="1:10" s="9" customFormat="1" ht="15.75">
      <c r="A96" s="37" t="s">
        <v>91</v>
      </c>
      <c r="B96" s="6">
        <v>137.98880119072933</v>
      </c>
      <c r="C96" s="6">
        <v>33.283401020625135</v>
      </c>
      <c r="D96" s="6">
        <v>408.56854794811818</v>
      </c>
      <c r="E96" s="6">
        <v>12.819118222411229</v>
      </c>
      <c r="F96" s="6">
        <v>0.82646863704018703</v>
      </c>
      <c r="G96" s="6">
        <v>9.3324830958962366</v>
      </c>
      <c r="H96" s="6">
        <v>3.3833971932808842</v>
      </c>
      <c r="I96" s="6">
        <v>1.9456959387624919</v>
      </c>
      <c r="J96" s="6">
        <v>0.22390197746119497</v>
      </c>
    </row>
    <row r="97" spans="1:10" s="9" customFormat="1" ht="15.75">
      <c r="A97" s="31" t="s">
        <v>92</v>
      </c>
      <c r="B97" s="8">
        <f>SUM(B79:B96)</f>
        <v>18379.893069211445</v>
      </c>
      <c r="C97" s="8">
        <f t="shared" ref="C97:J97" si="7">SUM(C79:C96)</f>
        <v>6233.5183603135474</v>
      </c>
      <c r="D97" s="8">
        <f t="shared" si="7"/>
        <v>38452.657998585884</v>
      </c>
      <c r="E97" s="8">
        <f t="shared" si="7"/>
        <v>2213.563694461865</v>
      </c>
      <c r="F97" s="8">
        <f t="shared" si="7"/>
        <v>286.78041106070322</v>
      </c>
      <c r="G97" s="8">
        <f t="shared" si="7"/>
        <v>1521.2629003513298</v>
      </c>
      <c r="H97" s="8">
        <f t="shared" si="7"/>
        <v>548.61851545955676</v>
      </c>
      <c r="I97" s="8">
        <f t="shared" si="7"/>
        <v>307.53604597607256</v>
      </c>
      <c r="J97" s="8">
        <f t="shared" si="7"/>
        <v>75.388749884329769</v>
      </c>
    </row>
    <row r="98" spans="1:10" ht="31.5">
      <c r="A98" s="16" t="s">
        <v>93</v>
      </c>
      <c r="B98" s="6">
        <v>99.280756565568311</v>
      </c>
      <c r="C98" s="6">
        <v>0</v>
      </c>
      <c r="D98" s="6">
        <v>3534.5633564462623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</row>
    <row r="99" spans="1:10" ht="31.5">
      <c r="A99" s="5" t="s">
        <v>94</v>
      </c>
      <c r="B99" s="6">
        <v>0</v>
      </c>
      <c r="C99" s="6">
        <v>0</v>
      </c>
      <c r="D99" s="6">
        <v>1054.4270450108891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</row>
    <row r="100" spans="1:10" ht="47.25">
      <c r="A100" s="5" t="s">
        <v>95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</row>
    <row r="101" spans="1:10" s="9" customFormat="1" ht="15.75">
      <c r="A101" s="7" t="s">
        <v>96</v>
      </c>
      <c r="B101" s="8">
        <f>SUM(B98:B100)</f>
        <v>99.280756565568311</v>
      </c>
      <c r="C101" s="8">
        <f t="shared" ref="C101:J101" si="8">SUM(C98:C100)</f>
        <v>0</v>
      </c>
      <c r="D101" s="8">
        <f t="shared" si="8"/>
        <v>4588.9904014571512</v>
      </c>
      <c r="E101" s="8">
        <f t="shared" si="8"/>
        <v>0</v>
      </c>
      <c r="F101" s="8">
        <f t="shared" si="8"/>
        <v>0</v>
      </c>
      <c r="G101" s="8">
        <f t="shared" si="8"/>
        <v>0</v>
      </c>
      <c r="H101" s="8">
        <f t="shared" si="8"/>
        <v>0</v>
      </c>
      <c r="I101" s="8">
        <f t="shared" si="8"/>
        <v>0</v>
      </c>
      <c r="J101" s="8">
        <f t="shared" si="8"/>
        <v>0</v>
      </c>
    </row>
    <row r="102" spans="1:10" s="9" customFormat="1" ht="15.75">
      <c r="A102" s="38" t="s">
        <v>140</v>
      </c>
      <c r="B102" s="8">
        <f t="shared" ref="B102:J102" si="9">B7+B13+B26+B40+B45+B63+B78+B97+B101</f>
        <v>268301.73828132299</v>
      </c>
      <c r="C102" s="8">
        <f t="shared" si="9"/>
        <v>85258.041211880976</v>
      </c>
      <c r="D102" s="8">
        <f t="shared" si="9"/>
        <v>421442.27111575089</v>
      </c>
      <c r="E102" s="8">
        <f t="shared" si="9"/>
        <v>38291.814751557147</v>
      </c>
      <c r="F102" s="8">
        <f t="shared" si="9"/>
        <v>4150.3960954150434</v>
      </c>
      <c r="G102" s="8">
        <f t="shared" si="9"/>
        <v>19822.809871927264</v>
      </c>
      <c r="H102" s="8">
        <f t="shared" si="9"/>
        <v>7166.6353066763459</v>
      </c>
      <c r="I102" s="8">
        <f t="shared" si="9"/>
        <v>4064.8862102484145</v>
      </c>
      <c r="J102" s="8">
        <f t="shared" si="9"/>
        <v>643.07913618288103</v>
      </c>
    </row>
    <row r="104" spans="1:10">
      <c r="C104" s="39"/>
      <c r="H104" s="40"/>
      <c r="I104" s="40"/>
    </row>
    <row r="106" spans="1:10" ht="15.75">
      <c r="A106" s="41" t="s">
        <v>97</v>
      </c>
      <c r="B106" s="43">
        <f t="shared" ref="B106:J106" si="10">B61+B90+B37</f>
        <v>350.45401012682413</v>
      </c>
      <c r="C106" s="43">
        <f t="shared" si="10"/>
        <v>190.88397262891397</v>
      </c>
      <c r="D106" s="43">
        <f t="shared" si="10"/>
        <v>766.69720748047484</v>
      </c>
      <c r="E106" s="43">
        <f t="shared" si="10"/>
        <v>49.082739258162363</v>
      </c>
      <c r="F106" s="43">
        <f t="shared" si="10"/>
        <v>5.0330624089421763</v>
      </c>
      <c r="G106" s="43">
        <f t="shared" si="10"/>
        <v>35.297337170699087</v>
      </c>
      <c r="H106" s="43">
        <f t="shared" si="10"/>
        <v>12.84359048460675</v>
      </c>
      <c r="I106" s="43">
        <f t="shared" si="10"/>
        <v>7.5046184527932365</v>
      </c>
      <c r="J106" s="43">
        <f t="shared" si="10"/>
        <v>1.4757218944804034</v>
      </c>
    </row>
    <row r="107" spans="1:10" ht="15.75">
      <c r="A107" s="44" t="s">
        <v>98</v>
      </c>
      <c r="B107" s="43">
        <f t="shared" ref="B107:J107" si="11">B89+B44</f>
        <v>23561.712997788843</v>
      </c>
      <c r="C107" s="43">
        <f t="shared" si="11"/>
        <v>4367.7459228595053</v>
      </c>
      <c r="D107" s="43">
        <f t="shared" si="11"/>
        <v>30438.728813628411</v>
      </c>
      <c r="E107" s="43">
        <f t="shared" si="11"/>
        <v>406.84045388298176</v>
      </c>
      <c r="F107" s="43">
        <f t="shared" si="11"/>
        <v>369.16266865350224</v>
      </c>
      <c r="G107" s="43">
        <f t="shared" si="11"/>
        <v>2753.2114294449034</v>
      </c>
      <c r="H107" s="43">
        <f t="shared" si="11"/>
        <v>988.60534072948917</v>
      </c>
      <c r="I107" s="43">
        <f t="shared" si="11"/>
        <v>542.18983572074069</v>
      </c>
      <c r="J107" s="43">
        <f t="shared" si="11"/>
        <v>9.3383158299525082</v>
      </c>
    </row>
    <row r="108" spans="1:10" ht="15.75">
      <c r="A108" s="45" t="s">
        <v>99</v>
      </c>
      <c r="B108" s="43">
        <f>B88+B60</f>
        <v>24886.494068134514</v>
      </c>
      <c r="C108" s="43">
        <f t="shared" ref="C108:J108" si="12">C88+C60</f>
        <v>5095.1579431325599</v>
      </c>
      <c r="D108" s="43">
        <f t="shared" si="12"/>
        <v>37753.822263555703</v>
      </c>
      <c r="E108" s="43">
        <f t="shared" si="12"/>
        <v>532.3800880083877</v>
      </c>
      <c r="F108" s="43">
        <f t="shared" si="12"/>
        <v>458.12647293554295</v>
      </c>
      <c r="G108" s="43">
        <f t="shared" si="12"/>
        <v>2983.0050676181086</v>
      </c>
      <c r="H108" s="43">
        <f t="shared" si="12"/>
        <v>1075.2655624305587</v>
      </c>
      <c r="I108" s="43">
        <f t="shared" si="12"/>
        <v>601.02830853011596</v>
      </c>
      <c r="J108" s="43">
        <f t="shared" si="12"/>
        <v>7.0056924401045331</v>
      </c>
    </row>
    <row r="109" spans="1:10" ht="31.5">
      <c r="A109" s="46" t="s">
        <v>100</v>
      </c>
      <c r="B109" s="43">
        <f>B93+B92+B91+B62</f>
        <v>15628.43222264987</v>
      </c>
      <c r="C109" s="43">
        <f t="shared" ref="C109:J109" si="13">C93+C92+C91+C62</f>
        <v>3962.6091648280335</v>
      </c>
      <c r="D109" s="43">
        <f t="shared" si="13"/>
        <v>20261.21229065318</v>
      </c>
      <c r="E109" s="43">
        <f t="shared" si="13"/>
        <v>1738.0701028664773</v>
      </c>
      <c r="F109" s="43">
        <f t="shared" si="13"/>
        <v>761.04654604041252</v>
      </c>
      <c r="G109" s="43">
        <f t="shared" si="13"/>
        <v>1082.1393013493253</v>
      </c>
      <c r="H109" s="43">
        <f t="shared" si="13"/>
        <v>392.38197469175861</v>
      </c>
      <c r="I109" s="43">
        <f t="shared" si="13"/>
        <v>225.79042894224528</v>
      </c>
      <c r="J109" s="43">
        <f t="shared" si="13"/>
        <v>56.939707377654464</v>
      </c>
    </row>
    <row r="110" spans="1:10" ht="31.5">
      <c r="A110" s="47" t="s">
        <v>101</v>
      </c>
      <c r="B110" s="43">
        <f t="shared" ref="B110:J110" si="14">B94+B24</f>
        <v>12696.768799087866</v>
      </c>
      <c r="C110" s="43">
        <f t="shared" si="14"/>
        <v>2841.9743175973995</v>
      </c>
      <c r="D110" s="43">
        <f t="shared" si="14"/>
        <v>9910.2230238950069</v>
      </c>
      <c r="E110" s="43">
        <f t="shared" si="14"/>
        <v>1483.4371393430695</v>
      </c>
      <c r="F110" s="43">
        <f t="shared" si="14"/>
        <v>380.48207134539808</v>
      </c>
      <c r="G110" s="43">
        <f t="shared" si="14"/>
        <v>819.7257391684052</v>
      </c>
      <c r="H110" s="43">
        <f t="shared" si="14"/>
        <v>299.58136063267187</v>
      </c>
      <c r="I110" s="43">
        <f t="shared" si="14"/>
        <v>178.73588117995246</v>
      </c>
      <c r="J110" s="43">
        <f t="shared" si="14"/>
        <v>85.67857765270972</v>
      </c>
    </row>
    <row r="111" spans="1:10" ht="31.5">
      <c r="A111" s="48" t="s">
        <v>102</v>
      </c>
      <c r="B111" s="43">
        <f>B38+B25</f>
        <v>9974.8416304940874</v>
      </c>
      <c r="C111" s="43">
        <f t="shared" ref="C111:J111" si="15">C38+C25</f>
        <v>2628.8235313731429</v>
      </c>
      <c r="D111" s="43">
        <f t="shared" si="15"/>
        <v>10932.545177932705</v>
      </c>
      <c r="E111" s="43">
        <f t="shared" si="15"/>
        <v>1397.7240566838436</v>
      </c>
      <c r="F111" s="43">
        <f t="shared" si="15"/>
        <v>58.737617762958465</v>
      </c>
      <c r="G111" s="43">
        <f t="shared" si="15"/>
        <v>750.32184480145497</v>
      </c>
      <c r="H111" s="43">
        <f t="shared" si="15"/>
        <v>269.45901060927554</v>
      </c>
      <c r="I111" s="43">
        <f t="shared" si="15"/>
        <v>147.78646771749015</v>
      </c>
      <c r="J111" s="43">
        <f t="shared" si="15"/>
        <v>26.287518642012731</v>
      </c>
    </row>
    <row r="112" spans="1:10" ht="31.5">
      <c r="A112" s="49" t="s">
        <v>103</v>
      </c>
      <c r="B112" s="43">
        <f t="shared" ref="B112:J112" si="16">B96+B95+B39</f>
        <v>357.88597576015309</v>
      </c>
      <c r="C112" s="43">
        <f t="shared" si="16"/>
        <v>123.36170040399745</v>
      </c>
      <c r="D112" s="43">
        <f t="shared" si="16"/>
        <v>823.84351116308744</v>
      </c>
      <c r="E112" s="43">
        <f t="shared" si="16"/>
        <v>35.616427599404638</v>
      </c>
      <c r="F112" s="43">
        <f t="shared" si="16"/>
        <v>3.3489217520731449</v>
      </c>
      <c r="G112" s="43">
        <f t="shared" si="16"/>
        <v>28.255638315968529</v>
      </c>
      <c r="H112" s="43">
        <f t="shared" si="16"/>
        <v>10.313808632787584</v>
      </c>
      <c r="I112" s="43">
        <f t="shared" si="16"/>
        <v>6.1383240484796939</v>
      </c>
      <c r="J112" s="43">
        <f t="shared" si="16"/>
        <v>0.86961003614714016</v>
      </c>
    </row>
  </sheetData>
  <mergeCells count="7">
    <mergeCell ref="I1:J1"/>
    <mergeCell ref="A2:J2"/>
    <mergeCell ref="A3:A4"/>
    <mergeCell ref="B3:B4"/>
    <mergeCell ref="C3:C4"/>
    <mergeCell ref="D3:D4"/>
    <mergeCell ref="E3:J3"/>
  </mergeCells>
  <pageMargins left="0.70866141732283472" right="0.21" top="0.49" bottom="0.43" header="0.31496062992125984" footer="0.31496062992125984"/>
  <pageSetup paperSize="9" scale="44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29"/>
  <sheetViews>
    <sheetView zoomScale="90" zoomScaleNormal="90" workbookViewId="0">
      <pane xSplit="1" ySplit="4" topLeftCell="B5" activePane="bottomRight" state="frozenSplit"/>
      <selection pane="topRight" activeCell="B1" sqref="B1"/>
      <selection pane="bottomLeft" activeCell="A5" sqref="A5"/>
      <selection pane="bottomRight" activeCell="I1" sqref="I1:J1"/>
    </sheetView>
  </sheetViews>
  <sheetFormatPr defaultRowHeight="15"/>
  <cols>
    <col min="1" max="1" width="70.140625" customWidth="1"/>
    <col min="2" max="10" width="15.7109375" customWidth="1"/>
  </cols>
  <sheetData>
    <row r="1" spans="1:10" ht="15.75" customHeight="1">
      <c r="I1" s="68" t="s">
        <v>156</v>
      </c>
      <c r="J1" s="68"/>
    </row>
    <row r="2" spans="1:10" ht="34.5" customHeight="1">
      <c r="A2" s="63" t="s">
        <v>137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6.5" customHeight="1">
      <c r="A3" s="69" t="s">
        <v>0</v>
      </c>
      <c r="B3" s="66" t="s">
        <v>112</v>
      </c>
      <c r="C3" s="66" t="s">
        <v>113</v>
      </c>
      <c r="D3" s="66" t="s">
        <v>114</v>
      </c>
      <c r="E3" s="67" t="s">
        <v>115</v>
      </c>
      <c r="F3" s="67"/>
      <c r="G3" s="67"/>
      <c r="H3" s="67"/>
      <c r="I3" s="67"/>
      <c r="J3" s="67"/>
    </row>
    <row r="4" spans="1:10" s="4" customFormat="1" ht="42.75">
      <c r="A4" s="69"/>
      <c r="B4" s="66"/>
      <c r="C4" s="66"/>
      <c r="D4" s="66"/>
      <c r="E4" s="3" t="s">
        <v>116</v>
      </c>
      <c r="F4" s="3" t="s">
        <v>117</v>
      </c>
      <c r="G4" s="3" t="s">
        <v>118</v>
      </c>
      <c r="H4" s="3" t="s">
        <v>119</v>
      </c>
      <c r="I4" s="3" t="s">
        <v>120</v>
      </c>
      <c r="J4" s="3" t="s">
        <v>121</v>
      </c>
    </row>
    <row r="5" spans="1:10" ht="31.5">
      <c r="A5" s="5" t="s">
        <v>7</v>
      </c>
      <c r="B5" s="6">
        <f>'МАКС_п-ка 3кв.'!B5+'ВТБ_п-ка 3кв.'!B5</f>
        <v>3530.0009999999997</v>
      </c>
      <c r="C5" s="6">
        <f>'МАКС_п-ка 3кв.'!C5+'ВТБ_п-ка 3кв.'!C5</f>
        <v>0</v>
      </c>
      <c r="D5" s="6">
        <f>'МАКС_п-ка 3кв.'!D5+'ВТБ_п-ка 3кв.'!D5</f>
        <v>9582.5010000000002</v>
      </c>
      <c r="E5" s="6">
        <f>'МАКС_п-ка 3кв.'!E5+'ВТБ_п-ка 3кв.'!E5</f>
        <v>0</v>
      </c>
      <c r="F5" s="6">
        <f>'МАКС_п-ка 3кв.'!F5+'ВТБ_п-ка 3кв.'!F5</f>
        <v>0</v>
      </c>
      <c r="G5" s="6">
        <f>'МАКС_п-ка 3кв.'!G5+'ВТБ_п-ка 3кв.'!G5</f>
        <v>0</v>
      </c>
      <c r="H5" s="6">
        <f>'МАКС_п-ка 3кв.'!H5+'ВТБ_п-ка 3кв.'!H5</f>
        <v>0</v>
      </c>
      <c r="I5" s="6">
        <f>'МАКС_п-ка 3кв.'!I5+'ВТБ_п-ка 3кв.'!I5</f>
        <v>0</v>
      </c>
      <c r="J5" s="6">
        <f>'МАКС_п-ка 3кв.'!J5+'ВТБ_п-ка 3кв.'!J5</f>
        <v>0</v>
      </c>
    </row>
    <row r="6" spans="1:10" ht="15.75">
      <c r="A6" s="5" t="s">
        <v>8</v>
      </c>
      <c r="B6" s="6">
        <f>'МАКС_п-ка 3кв.'!B6+'ВТБ_п-ка 3кв.'!B6</f>
        <v>0</v>
      </c>
      <c r="C6" s="6">
        <f>'МАКС_п-ка 3кв.'!C6+'ВТБ_п-ка 3кв.'!C6</f>
        <v>0</v>
      </c>
      <c r="D6" s="6">
        <f>'МАКС_п-ка 3кв.'!D6+'ВТБ_п-ка 3кв.'!D6</f>
        <v>0</v>
      </c>
      <c r="E6" s="6">
        <f>'МАКС_п-ка 3кв.'!E6+'ВТБ_п-ка 3кв.'!E6</f>
        <v>0</v>
      </c>
      <c r="F6" s="6">
        <f>'МАКС_п-ка 3кв.'!F6+'ВТБ_п-ка 3кв.'!F6</f>
        <v>0</v>
      </c>
      <c r="G6" s="6">
        <f>'МАКС_п-ка 3кв.'!G6+'ВТБ_п-ка 3кв.'!G6</f>
        <v>0</v>
      </c>
      <c r="H6" s="6">
        <f>'МАКС_п-ка 3кв.'!H6+'ВТБ_п-ка 3кв.'!H6</f>
        <v>0</v>
      </c>
      <c r="I6" s="6">
        <f>'МАКС_п-ка 3кв.'!I6+'ВТБ_п-ка 3кв.'!I6</f>
        <v>0</v>
      </c>
      <c r="J6" s="6">
        <f>'МАКС_п-ка 3кв.'!J6+'ВТБ_п-ка 3кв.'!J6</f>
        <v>0</v>
      </c>
    </row>
    <row r="7" spans="1:10" s="9" customFormat="1" ht="15.75">
      <c r="A7" s="7" t="s">
        <v>9</v>
      </c>
      <c r="B7" s="8">
        <f>SUM(B5:B6)</f>
        <v>3530.0009999999997</v>
      </c>
      <c r="C7" s="8">
        <f t="shared" ref="C7:J7" si="0">SUM(C5:C6)</f>
        <v>0</v>
      </c>
      <c r="D7" s="8">
        <f t="shared" si="0"/>
        <v>9582.5010000000002</v>
      </c>
      <c r="E7" s="8">
        <f t="shared" si="0"/>
        <v>0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8">
        <f t="shared" si="0"/>
        <v>0</v>
      </c>
    </row>
    <row r="8" spans="1:10" ht="15.75">
      <c r="A8" s="5" t="s">
        <v>10</v>
      </c>
      <c r="B8" s="6">
        <f>'МАКС_п-ка 3кв.'!B8+'ВТБ_п-ка 3кв.'!B8</f>
        <v>470.00099999999998</v>
      </c>
      <c r="C8" s="6">
        <f>'МАКС_п-ка 3кв.'!C8+'ВТБ_п-ка 3кв.'!C8</f>
        <v>7699.9980000000005</v>
      </c>
      <c r="D8" s="6">
        <f>'МАКС_п-ка 3кв.'!D8+'ВТБ_п-ка 3кв.'!D8</f>
        <v>17156.222999999998</v>
      </c>
      <c r="E8" s="6">
        <f>'МАКС_п-ка 3кв.'!E8+'ВТБ_п-ка 3кв.'!E8</f>
        <v>0</v>
      </c>
      <c r="F8" s="6">
        <f>'МАКС_п-ка 3кв.'!F8+'ВТБ_п-ка 3кв.'!F8</f>
        <v>0</v>
      </c>
      <c r="G8" s="6">
        <f>'МАКС_п-ка 3кв.'!G8+'ВТБ_п-ка 3кв.'!G8</f>
        <v>0</v>
      </c>
      <c r="H8" s="6">
        <f>'МАКС_п-ка 3кв.'!H8+'ВТБ_п-ка 3кв.'!H8</f>
        <v>0</v>
      </c>
      <c r="I8" s="6">
        <f>'МАКС_п-ка 3кв.'!I8+'ВТБ_п-ка 3кв.'!I8</f>
        <v>0</v>
      </c>
      <c r="J8" s="6">
        <f>'МАКС_п-ка 3кв.'!J8+'ВТБ_п-ка 3кв.'!J8</f>
        <v>1.2509999999999999</v>
      </c>
    </row>
    <row r="9" spans="1:10" ht="31.5">
      <c r="A9" s="5" t="s">
        <v>11</v>
      </c>
      <c r="B9" s="6">
        <f>'МАКС_п-ка 3кв.'!B9+'ВТБ_п-ка 3кв.'!B9</f>
        <v>0</v>
      </c>
      <c r="C9" s="6">
        <f>'МАКС_п-ка 3кв.'!C9+'ВТБ_п-ка 3кв.'!C9</f>
        <v>0</v>
      </c>
      <c r="D9" s="6">
        <f>'МАКС_п-ка 3кв.'!D9+'ВТБ_п-ка 3кв.'!D9</f>
        <v>19999.998</v>
      </c>
      <c r="E9" s="6">
        <f>'МАКС_п-ка 3кв.'!E9+'ВТБ_п-ка 3кв.'!E9</f>
        <v>0</v>
      </c>
      <c r="F9" s="6">
        <f>'МАКС_п-ка 3кв.'!F9+'ВТБ_п-ка 3кв.'!F9</f>
        <v>0</v>
      </c>
      <c r="G9" s="6">
        <f>'МАКС_п-ка 3кв.'!G9+'ВТБ_п-ка 3кв.'!G9</f>
        <v>0</v>
      </c>
      <c r="H9" s="6">
        <f>'МАКС_п-ка 3кв.'!H9+'ВТБ_п-ка 3кв.'!H9</f>
        <v>0</v>
      </c>
      <c r="I9" s="6">
        <f>'МАКС_п-ка 3кв.'!I9+'ВТБ_п-ка 3кв.'!I9</f>
        <v>0</v>
      </c>
      <c r="J9" s="6">
        <f>'МАКС_п-ка 3кв.'!J9+'ВТБ_п-ка 3кв.'!J9</f>
        <v>0</v>
      </c>
    </row>
    <row r="10" spans="1:10" ht="31.5">
      <c r="A10" s="10" t="s">
        <v>12</v>
      </c>
      <c r="B10" s="6">
        <f>'МАКС_п-ка 3кв.'!B10+'ВТБ_п-ка 3кв.'!B10</f>
        <v>0</v>
      </c>
      <c r="C10" s="6">
        <f>'МАКС_п-ка 3кв.'!C10+'ВТБ_п-ка 3кв.'!C10</f>
        <v>14999.996999999999</v>
      </c>
      <c r="D10" s="6">
        <f>'МАКС_п-ка 3кв.'!D10+'ВТБ_п-ка 3кв.'!D10</f>
        <v>1937.4929999999999</v>
      </c>
      <c r="E10" s="6">
        <f>'МАКС_п-ка 3кв.'!E10+'ВТБ_п-ка 3кв.'!E10</f>
        <v>0</v>
      </c>
      <c r="F10" s="6">
        <f>'МАКС_п-ка 3кв.'!F10+'ВТБ_п-ка 3кв.'!F10</f>
        <v>0</v>
      </c>
      <c r="G10" s="6">
        <f>'МАКС_п-ка 3кв.'!G10+'ВТБ_п-ка 3кв.'!G10</f>
        <v>0</v>
      </c>
      <c r="H10" s="6">
        <f>'МАКС_п-ка 3кв.'!H10+'ВТБ_п-ка 3кв.'!H10</f>
        <v>0</v>
      </c>
      <c r="I10" s="6">
        <f>'МАКС_п-ка 3кв.'!I10+'ВТБ_п-ка 3кв.'!I10</f>
        <v>0</v>
      </c>
      <c r="J10" s="6">
        <f>'МАКС_п-ка 3кв.'!J10+'ВТБ_п-ка 3кв.'!J10</f>
        <v>0</v>
      </c>
    </row>
    <row r="11" spans="1:10" ht="15.75">
      <c r="A11" s="10" t="s">
        <v>13</v>
      </c>
      <c r="B11" s="6">
        <f>'МАКС_п-ка 3кв.'!B11+'ВТБ_п-ка 3кв.'!B11</f>
        <v>0</v>
      </c>
      <c r="C11" s="6">
        <f>'МАКС_п-ка 3кв.'!C11+'ВТБ_п-ка 3кв.'!C11</f>
        <v>2362.5</v>
      </c>
      <c r="D11" s="6">
        <f>'МАКС_п-ка 3кв.'!D11+'ВТБ_п-ка 3кв.'!D11</f>
        <v>1399.998</v>
      </c>
      <c r="E11" s="6">
        <f>'МАКС_п-ка 3кв.'!E11+'ВТБ_п-ка 3кв.'!E11</f>
        <v>0</v>
      </c>
      <c r="F11" s="6">
        <f>'МАКС_п-ка 3кв.'!F11+'ВТБ_п-ка 3кв.'!F11</f>
        <v>0</v>
      </c>
      <c r="G11" s="6">
        <f>'МАКС_п-ка 3кв.'!G11+'ВТБ_п-ка 3кв.'!G11</f>
        <v>0</v>
      </c>
      <c r="H11" s="6">
        <f>'МАКС_п-ка 3кв.'!H11+'ВТБ_п-ка 3кв.'!H11</f>
        <v>0</v>
      </c>
      <c r="I11" s="6">
        <f>'МАКС_п-ка 3кв.'!I11+'ВТБ_п-ка 3кв.'!I11</f>
        <v>0</v>
      </c>
      <c r="J11" s="6">
        <f>'МАКС_п-ка 3кв.'!J11+'ВТБ_п-ка 3кв.'!J11</f>
        <v>0</v>
      </c>
    </row>
    <row r="12" spans="1:10" ht="15.75">
      <c r="A12" s="10" t="s">
        <v>14</v>
      </c>
      <c r="B12" s="6">
        <f>'МАКС_п-ка 3кв.'!B12+'ВТБ_п-ка 3кв.'!B12</f>
        <v>568.74900000000002</v>
      </c>
      <c r="C12" s="6">
        <f>'МАКС_п-ка 3кв.'!C12+'ВТБ_п-ка 3кв.'!C12</f>
        <v>8135.8290000000006</v>
      </c>
      <c r="D12" s="6">
        <f>'МАКС_п-ка 3кв.'!D12+'ВТБ_п-ка 3кв.'!D12</f>
        <v>34085.49</v>
      </c>
      <c r="E12" s="6">
        <f>'МАКС_п-ка 3кв.'!E12+'ВТБ_п-ка 3кв.'!E12</f>
        <v>0</v>
      </c>
      <c r="F12" s="6">
        <f>'МАКС_п-ка 3кв.'!F12+'ВТБ_п-ка 3кв.'!F12</f>
        <v>24.999000000000002</v>
      </c>
      <c r="G12" s="6">
        <f>'МАКС_п-ка 3кв.'!G12+'ВТБ_п-ка 3кв.'!G12</f>
        <v>222.99899999999997</v>
      </c>
      <c r="H12" s="6">
        <f>'МАКС_п-ка 3кв.'!H12+'ВТБ_п-ка 3кв.'!H12</f>
        <v>80.751000000000005</v>
      </c>
      <c r="I12" s="6">
        <f>'МАКС_п-ка 3кв.'!I12+'ВТБ_п-ка 3кв.'!I12</f>
        <v>46.5</v>
      </c>
      <c r="J12" s="6">
        <f>'МАКС_п-ка 3кв.'!J12+'ВТБ_п-ка 3кв.'!J12</f>
        <v>0</v>
      </c>
    </row>
    <row r="13" spans="1:10" s="9" customFormat="1" ht="15.75">
      <c r="A13" s="11" t="s">
        <v>15</v>
      </c>
      <c r="B13" s="8">
        <f>SUM(B8:B12)</f>
        <v>1038.75</v>
      </c>
      <c r="C13" s="8">
        <f t="shared" ref="C13:J13" si="1">SUM(C8:C12)</f>
        <v>33198.324000000001</v>
      </c>
      <c r="D13" s="8">
        <f t="shared" si="1"/>
        <v>74579.20199999999</v>
      </c>
      <c r="E13" s="8">
        <f t="shared" si="1"/>
        <v>0</v>
      </c>
      <c r="F13" s="8">
        <f t="shared" si="1"/>
        <v>24.999000000000002</v>
      </c>
      <c r="G13" s="8">
        <f t="shared" si="1"/>
        <v>222.99899999999997</v>
      </c>
      <c r="H13" s="8">
        <f t="shared" si="1"/>
        <v>80.751000000000005</v>
      </c>
      <c r="I13" s="8">
        <f t="shared" si="1"/>
        <v>46.5</v>
      </c>
      <c r="J13" s="8">
        <f t="shared" si="1"/>
        <v>1.2509999999999999</v>
      </c>
    </row>
    <row r="14" spans="1:10" ht="15.75">
      <c r="A14" s="15" t="s">
        <v>16</v>
      </c>
      <c r="B14" s="6">
        <f>'МАКС_п-ка 3кв.'!B14+'ВТБ_п-ка 3кв.'!B14</f>
        <v>0</v>
      </c>
      <c r="C14" s="6">
        <f>'МАКС_п-ка 3кв.'!C14+'ВТБ_п-ка 3кв.'!C14</f>
        <v>0</v>
      </c>
      <c r="D14" s="6">
        <f>'МАКС_п-ка 3кв.'!D14+'ВТБ_п-ка 3кв.'!D14</f>
        <v>0</v>
      </c>
      <c r="E14" s="6">
        <f>'МАКС_п-ка 3кв.'!E14+'ВТБ_п-ка 3кв.'!E14</f>
        <v>0</v>
      </c>
      <c r="F14" s="6">
        <f>'МАКС_п-ка 3кв.'!F14+'ВТБ_п-ка 3кв.'!F14</f>
        <v>0</v>
      </c>
      <c r="G14" s="6">
        <f>'МАКС_п-ка 3кв.'!G14+'ВТБ_п-ка 3кв.'!G14</f>
        <v>0</v>
      </c>
      <c r="H14" s="6">
        <f>'МАКС_п-ка 3кв.'!H14+'ВТБ_п-ка 3кв.'!H14</f>
        <v>0</v>
      </c>
      <c r="I14" s="6">
        <f>'МАКС_п-ка 3кв.'!I14+'ВТБ_п-ка 3кв.'!I14</f>
        <v>0</v>
      </c>
      <c r="J14" s="6">
        <f>'МАКС_п-ка 3кв.'!J14+'ВТБ_п-ка 3кв.'!J14</f>
        <v>0</v>
      </c>
    </row>
    <row r="15" spans="1:10" ht="15.75">
      <c r="A15" s="15" t="s">
        <v>17</v>
      </c>
      <c r="B15" s="6">
        <f>'МАКС_п-ка 3кв.'!B15+'ВТБ_п-ка 3кв.'!B15</f>
        <v>0</v>
      </c>
      <c r="C15" s="6">
        <f>'МАКС_п-ка 3кв.'!C15+'ВТБ_п-ка 3кв.'!C15</f>
        <v>0</v>
      </c>
      <c r="D15" s="6">
        <f>'МАКС_п-ка 3кв.'!D15+'ВТБ_п-ка 3кв.'!D15</f>
        <v>0</v>
      </c>
      <c r="E15" s="6">
        <f>'МАКС_п-ка 3кв.'!E15+'ВТБ_п-ка 3кв.'!E15</f>
        <v>0</v>
      </c>
      <c r="F15" s="6">
        <f>'МАКС_п-ка 3кв.'!F15+'ВТБ_п-ка 3кв.'!F15</f>
        <v>0</v>
      </c>
      <c r="G15" s="6">
        <f>'МАКС_п-ка 3кв.'!G15+'ВТБ_п-ка 3кв.'!G15</f>
        <v>0</v>
      </c>
      <c r="H15" s="6">
        <f>'МАКС_п-ка 3кв.'!H15+'ВТБ_п-ка 3кв.'!H15</f>
        <v>0</v>
      </c>
      <c r="I15" s="6">
        <f>'МАКС_п-ка 3кв.'!I15+'ВТБ_п-ка 3кв.'!I15</f>
        <v>0</v>
      </c>
      <c r="J15" s="6">
        <f>'МАКС_п-ка 3кв.'!J15+'ВТБ_п-ка 3кв.'!J15</f>
        <v>0</v>
      </c>
    </row>
    <row r="16" spans="1:10" ht="31.5">
      <c r="A16" s="10" t="s">
        <v>18</v>
      </c>
      <c r="B16" s="6">
        <f>'МАКС_п-ка 3кв.'!B16+'ВТБ_п-ка 3кв.'!B16</f>
        <v>12084.498</v>
      </c>
      <c r="C16" s="6">
        <f>'МАКС_п-ка 3кв.'!C16+'ВТБ_п-ка 3кв.'!C16</f>
        <v>500.00099999999992</v>
      </c>
      <c r="D16" s="6">
        <f>'МАКС_п-ка 3кв.'!D16+'ВТБ_п-ка 3кв.'!D16</f>
        <v>2250</v>
      </c>
      <c r="E16" s="6">
        <f>'МАКС_п-ка 3кв.'!E16+'ВТБ_п-ка 3кв.'!E16</f>
        <v>0</v>
      </c>
      <c r="F16" s="6">
        <f>'МАКС_п-ка 3кв.'!F16+'ВТБ_п-ка 3кв.'!F16</f>
        <v>0</v>
      </c>
      <c r="G16" s="6">
        <f>'МАКС_п-ка 3кв.'!G16+'ВТБ_п-ка 3кв.'!G16</f>
        <v>0</v>
      </c>
      <c r="H16" s="6">
        <f>'МАКС_п-ка 3кв.'!H16+'ВТБ_п-ка 3кв.'!H16</f>
        <v>0</v>
      </c>
      <c r="I16" s="6">
        <f>'МАКС_п-ка 3кв.'!I16+'ВТБ_п-ка 3кв.'!I16</f>
        <v>0</v>
      </c>
      <c r="J16" s="6">
        <f>'МАКС_п-ка 3кв.'!J16+'ВТБ_п-ка 3кв.'!J16</f>
        <v>0</v>
      </c>
    </row>
    <row r="17" spans="1:10" ht="15.75">
      <c r="A17" s="10" t="s">
        <v>19</v>
      </c>
      <c r="B17" s="6">
        <f>'МАКС_п-ка 3кв.'!B17+'ВТБ_п-ка 3кв.'!B17</f>
        <v>11579.25</v>
      </c>
      <c r="C17" s="6">
        <f>'МАКС_п-ка 3кв.'!C17+'ВТБ_п-ка 3кв.'!C17</f>
        <v>6789</v>
      </c>
      <c r="D17" s="6">
        <f>'МАКС_п-ка 3кв.'!D17+'ВТБ_п-ка 3кв.'!D17</f>
        <v>183</v>
      </c>
      <c r="E17" s="6">
        <f>'МАКС_п-ка 3кв.'!E17+'ВТБ_п-ка 3кв.'!E17</f>
        <v>0</v>
      </c>
      <c r="F17" s="6">
        <f>'МАКС_п-ка 3кв.'!F17+'ВТБ_п-ка 3кв.'!F17</f>
        <v>0</v>
      </c>
      <c r="G17" s="6">
        <f>'МАКС_п-ка 3кв.'!G17+'ВТБ_п-ка 3кв.'!G17</f>
        <v>0</v>
      </c>
      <c r="H17" s="6">
        <f>'МАКС_п-ка 3кв.'!H17+'ВТБ_п-ка 3кв.'!H17</f>
        <v>0</v>
      </c>
      <c r="I17" s="6">
        <f>'МАКС_п-ка 3кв.'!I17+'ВТБ_п-ка 3кв.'!I17</f>
        <v>0</v>
      </c>
      <c r="J17" s="6">
        <f>'МАКС_п-ка 3кв.'!J17+'ВТБ_п-ка 3кв.'!J17</f>
        <v>0</v>
      </c>
    </row>
    <row r="18" spans="1:10" ht="15.75">
      <c r="A18" s="53" t="s">
        <v>125</v>
      </c>
      <c r="B18" s="6">
        <f>'МАКС_п-ка 3кв.'!B18+'ВТБ_п-ка 3кв.'!B18</f>
        <v>0</v>
      </c>
      <c r="C18" s="6">
        <f>'МАКС_п-ка 3кв.'!C18+'ВТБ_п-ка 3кв.'!C18</f>
        <v>0</v>
      </c>
      <c r="D18" s="6">
        <f>'МАКС_п-ка 3кв.'!D18+'ВТБ_п-ка 3кв.'!D18</f>
        <v>0</v>
      </c>
      <c r="E18" s="6">
        <f>'МАКС_п-ка 3кв.'!E18+'ВТБ_п-ка 3кв.'!E18</f>
        <v>0</v>
      </c>
      <c r="F18" s="6">
        <f>'МАКС_п-ка 3кв.'!F18+'ВТБ_п-ка 3кв.'!F18</f>
        <v>0</v>
      </c>
      <c r="G18" s="6">
        <f>'МАКС_п-ка 3кв.'!G18+'ВТБ_п-ка 3кв.'!G18</f>
        <v>0</v>
      </c>
      <c r="H18" s="6">
        <f>'МАКС_п-ка 3кв.'!H18+'ВТБ_п-ка 3кв.'!H18</f>
        <v>0</v>
      </c>
      <c r="I18" s="6">
        <f>'МАКС_п-ка 3кв.'!I18+'ВТБ_п-ка 3кв.'!I18</f>
        <v>0</v>
      </c>
      <c r="J18" s="6">
        <f>'МАКС_п-ка 3кв.'!J18+'ВТБ_п-ка 3кв.'!J18</f>
        <v>0</v>
      </c>
    </row>
    <row r="19" spans="1:10" ht="15.75">
      <c r="A19" s="10" t="s">
        <v>20</v>
      </c>
      <c r="B19" s="6">
        <f>'МАКС_п-ка 3кв.'!B19+'ВТБ_п-ка 3кв.'!B19</f>
        <v>30</v>
      </c>
      <c r="C19" s="6">
        <f>'МАКС_п-ка 3кв.'!C19+'ВТБ_п-ка 3кв.'!C19</f>
        <v>0</v>
      </c>
      <c r="D19" s="6">
        <f>'МАКС_п-ка 3кв.'!D19+'ВТБ_п-ка 3кв.'!D19</f>
        <v>0</v>
      </c>
      <c r="E19" s="6">
        <f>'МАКС_п-ка 3кв.'!E19+'ВТБ_п-ка 3кв.'!E19</f>
        <v>0</v>
      </c>
      <c r="F19" s="6">
        <f>'МАКС_п-ка 3кв.'!F19+'ВТБ_п-ка 3кв.'!F19</f>
        <v>0</v>
      </c>
      <c r="G19" s="6">
        <f>'МАКС_п-ка 3кв.'!G19+'ВТБ_п-ка 3кв.'!G19</f>
        <v>0</v>
      </c>
      <c r="H19" s="6">
        <f>'МАКС_п-ка 3кв.'!H19+'ВТБ_п-ка 3кв.'!H19</f>
        <v>0</v>
      </c>
      <c r="I19" s="6">
        <f>'МАКС_п-ка 3кв.'!I19+'ВТБ_п-ка 3кв.'!I19</f>
        <v>0</v>
      </c>
      <c r="J19" s="6">
        <f>'МАКС_п-ка 3кв.'!J19+'ВТБ_п-ка 3кв.'!J19</f>
        <v>0</v>
      </c>
    </row>
    <row r="20" spans="1:10" ht="15.75">
      <c r="A20" s="53" t="s">
        <v>122</v>
      </c>
      <c r="B20" s="6">
        <f>'МАКС_п-ка 3кв.'!B20+'ВТБ_п-ка 3кв.'!B20</f>
        <v>0</v>
      </c>
      <c r="C20" s="6">
        <f>'МАКС_п-ка 3кв.'!C20+'ВТБ_п-ка 3кв.'!C20</f>
        <v>0</v>
      </c>
      <c r="D20" s="6">
        <f>'МАКС_п-ка 3кв.'!D20+'ВТБ_п-ка 3кв.'!D20</f>
        <v>0</v>
      </c>
      <c r="E20" s="6">
        <f>'МАКС_п-ка 3кв.'!E20+'ВТБ_п-ка 3кв.'!E20</f>
        <v>0</v>
      </c>
      <c r="F20" s="6">
        <f>'МАКС_п-ка 3кв.'!F20+'ВТБ_п-ка 3кв.'!F20</f>
        <v>0</v>
      </c>
      <c r="G20" s="6">
        <f>'МАКС_п-ка 3кв.'!G20+'ВТБ_п-ка 3кв.'!G20</f>
        <v>0</v>
      </c>
      <c r="H20" s="6">
        <f>'МАКС_п-ка 3кв.'!H20+'ВТБ_п-ка 3кв.'!H20</f>
        <v>0</v>
      </c>
      <c r="I20" s="6">
        <f>'МАКС_п-ка 3кв.'!I20+'ВТБ_п-ка 3кв.'!I20</f>
        <v>0</v>
      </c>
      <c r="J20" s="6">
        <f>'МАКС_п-ка 3кв.'!J20+'ВТБ_п-ка 3кв.'!J20</f>
        <v>0</v>
      </c>
    </row>
    <row r="21" spans="1:10" ht="15.75">
      <c r="A21" s="53" t="s">
        <v>123</v>
      </c>
      <c r="B21" s="6">
        <f>'МАКС_п-ка 3кв.'!B21+'ВТБ_п-ка 3кв.'!B21</f>
        <v>0</v>
      </c>
      <c r="C21" s="6">
        <f>'МАКС_п-ка 3кв.'!C21+'ВТБ_п-ка 3кв.'!C21</f>
        <v>0</v>
      </c>
      <c r="D21" s="6">
        <f>'МАКС_п-ка 3кв.'!D21+'ВТБ_п-ка 3кв.'!D21</f>
        <v>0</v>
      </c>
      <c r="E21" s="6">
        <f>'МАКС_п-ка 3кв.'!E21+'ВТБ_п-ка 3кв.'!E21</f>
        <v>0</v>
      </c>
      <c r="F21" s="6">
        <f>'МАКС_п-ка 3кв.'!F21+'ВТБ_п-ка 3кв.'!F21</f>
        <v>0</v>
      </c>
      <c r="G21" s="6">
        <f>'МАКС_п-ка 3кв.'!G21+'ВТБ_п-ка 3кв.'!G21</f>
        <v>0</v>
      </c>
      <c r="H21" s="6">
        <f>'МАКС_п-ка 3кв.'!H21+'ВТБ_п-ка 3кв.'!H21</f>
        <v>0</v>
      </c>
      <c r="I21" s="6">
        <f>'МАКС_п-ка 3кв.'!I21+'ВТБ_п-ка 3кв.'!I21</f>
        <v>0</v>
      </c>
      <c r="J21" s="6">
        <f>'МАКС_п-ка 3кв.'!J21+'ВТБ_п-ка 3кв.'!J21</f>
        <v>0</v>
      </c>
    </row>
    <row r="22" spans="1:10" ht="15.75">
      <c r="A22" s="53" t="s">
        <v>124</v>
      </c>
      <c r="B22" s="6">
        <f>'МАКС_п-ка 3кв.'!B22+'ВТБ_п-ка 3кв.'!B22</f>
        <v>0</v>
      </c>
      <c r="C22" s="6">
        <f>'МАКС_п-ка 3кв.'!C22+'ВТБ_п-ка 3кв.'!C22</f>
        <v>0</v>
      </c>
      <c r="D22" s="6">
        <f>'МАКС_п-ка 3кв.'!D22+'ВТБ_п-ка 3кв.'!D22</f>
        <v>0</v>
      </c>
      <c r="E22" s="6">
        <f>'МАКС_п-ка 3кв.'!E22+'ВТБ_п-ка 3кв.'!E22</f>
        <v>0</v>
      </c>
      <c r="F22" s="6">
        <f>'МАКС_п-ка 3кв.'!F22+'ВТБ_п-ка 3кв.'!F22</f>
        <v>0</v>
      </c>
      <c r="G22" s="6">
        <f>'МАКС_п-ка 3кв.'!G22+'ВТБ_п-ка 3кв.'!G22</f>
        <v>0</v>
      </c>
      <c r="H22" s="6">
        <f>'МАКС_п-ка 3кв.'!H22+'ВТБ_п-ка 3кв.'!H22</f>
        <v>0</v>
      </c>
      <c r="I22" s="6">
        <f>'МАКС_п-ка 3кв.'!I22+'ВТБ_п-ка 3кв.'!I22</f>
        <v>0</v>
      </c>
      <c r="J22" s="6">
        <f>'МАКС_п-ка 3кв.'!J22+'ВТБ_п-ка 3кв.'!J22</f>
        <v>0</v>
      </c>
    </row>
    <row r="23" spans="1:10" ht="15.75">
      <c r="A23" s="10" t="s">
        <v>21</v>
      </c>
      <c r="B23" s="6">
        <f>'МАКС_п-ка 3кв.'!B23+'ВТБ_п-ка 3кв.'!B23</f>
        <v>0</v>
      </c>
      <c r="C23" s="6">
        <f>'МАКС_п-ка 3кв.'!C23+'ВТБ_п-ка 3кв.'!C23</f>
        <v>0</v>
      </c>
      <c r="D23" s="6">
        <f>'МАКС_п-ка 3кв.'!D23+'ВТБ_п-ка 3кв.'!D23</f>
        <v>9.9990000000000006</v>
      </c>
      <c r="E23" s="6">
        <f>'МАКС_п-ка 3кв.'!E23+'ВТБ_п-ка 3кв.'!E23</f>
        <v>0</v>
      </c>
      <c r="F23" s="6">
        <f>'МАКС_п-ка 3кв.'!F23+'ВТБ_п-ка 3кв.'!F23</f>
        <v>0</v>
      </c>
      <c r="G23" s="6">
        <f>'МАКС_п-ка 3кв.'!G23+'ВТБ_п-ка 3кв.'!G23</f>
        <v>0</v>
      </c>
      <c r="H23" s="6">
        <f>'МАКС_п-ка 3кв.'!H23+'ВТБ_п-ка 3кв.'!H23</f>
        <v>0</v>
      </c>
      <c r="I23" s="6">
        <f>'МАКС_п-ка 3кв.'!I23+'ВТБ_п-ка 3кв.'!I23</f>
        <v>0</v>
      </c>
      <c r="J23" s="6">
        <f>'МАКС_п-ка 3кв.'!J23+'ВТБ_п-ка 3кв.'!J23</f>
        <v>0</v>
      </c>
    </row>
    <row r="24" spans="1:10" s="9" customFormat="1" ht="31.5">
      <c r="A24" s="13" t="s">
        <v>22</v>
      </c>
      <c r="B24" s="6">
        <f>'МАКС_п-ка 3кв.'!B24+'ВТБ_п-ка 3кв.'!B24</f>
        <v>18459.504000000001</v>
      </c>
      <c r="C24" s="6">
        <f>'МАКС_п-ка 3кв.'!C24+'ВТБ_п-ка 3кв.'!C24</f>
        <v>4003.0020000000009</v>
      </c>
      <c r="D24" s="6">
        <f>'МАКС_п-ка 3кв.'!D24+'ВТБ_п-ка 3кв.'!D24</f>
        <v>13136.76</v>
      </c>
      <c r="E24" s="6">
        <f>'МАКС_п-ка 3кв.'!E24+'ВТБ_п-ка 3кв.'!E24</f>
        <v>2225.0010000000002</v>
      </c>
      <c r="F24" s="6">
        <f>'МАКС_п-ка 3кв.'!F24+'ВТБ_п-ка 3кв.'!F24</f>
        <v>596.49900000000002</v>
      </c>
      <c r="G24" s="6">
        <f>'МАКС_п-ка 3кв.'!G24+'ВТБ_п-ка 3кв.'!G24</f>
        <v>1188.0000000000002</v>
      </c>
      <c r="H24" s="6">
        <f>'МАКС_п-ка 3кв.'!H24+'ВТБ_п-ка 3кв.'!H24</f>
        <v>435.50099999999998</v>
      </c>
      <c r="I24" s="6">
        <f>'МАКС_п-ка 3кв.'!I24+'ВТБ_п-ка 3кв.'!I24</f>
        <v>263.25</v>
      </c>
      <c r="J24" s="6">
        <f>'МАКС_п-ка 3кв.'!J24+'ВТБ_п-ка 3кв.'!J24</f>
        <v>133.75200000000001</v>
      </c>
    </row>
    <row r="25" spans="1:10" ht="31.5">
      <c r="A25" s="14" t="s">
        <v>23</v>
      </c>
      <c r="B25" s="6">
        <f>'МАКС_п-ка 3кв.'!B25+'ВТБ_п-ка 3кв.'!B25</f>
        <v>24112.502999999997</v>
      </c>
      <c r="C25" s="6">
        <f>'МАКС_п-ка 3кв.'!C25+'ВТБ_п-ка 3кв.'!C25</f>
        <v>5750.5050000000001</v>
      </c>
      <c r="D25" s="6">
        <f>'МАКС_п-ка 3кв.'!D25+'ВТБ_п-ка 3кв.'!D25</f>
        <v>24762.510000000002</v>
      </c>
      <c r="E25" s="6">
        <f>'МАКС_п-ка 3кв.'!E25+'ВТБ_п-ка 3кв.'!E25</f>
        <v>3520.2509999999993</v>
      </c>
      <c r="F25" s="6">
        <f>'МАКС_п-ка 3кв.'!F25+'ВТБ_п-ка 3кв.'!F25</f>
        <v>144</v>
      </c>
      <c r="G25" s="6">
        <f>'МАКС_п-ка 3кв.'!G25+'ВТБ_п-ка 3кв.'!G25</f>
        <v>1798.4999999999998</v>
      </c>
      <c r="H25" s="6">
        <f>'МАКС_п-ка 3кв.'!H25+'ВТБ_п-ка 3кв.'!H25</f>
        <v>646.5</v>
      </c>
      <c r="I25" s="6">
        <f>'МАКС_п-ка 3кв.'!I25+'ВТБ_п-ка 3кв.'!I25</f>
        <v>356.24999999999994</v>
      </c>
      <c r="J25" s="6">
        <f>'МАКС_п-ка 3кв.'!J25+'ВТБ_п-ка 3кв.'!J25</f>
        <v>70.751999999999995</v>
      </c>
    </row>
    <row r="26" spans="1:10" s="9" customFormat="1" ht="15.75">
      <c r="A26" s="7" t="s">
        <v>24</v>
      </c>
      <c r="B26" s="8">
        <f>SUM(B14:B25)</f>
        <v>66265.755000000005</v>
      </c>
      <c r="C26" s="8">
        <f t="shared" ref="C26:J26" si="2">SUM(C14:C25)</f>
        <v>17042.508000000002</v>
      </c>
      <c r="D26" s="8">
        <f t="shared" si="2"/>
        <v>40342.269</v>
      </c>
      <c r="E26" s="8">
        <f t="shared" si="2"/>
        <v>5745.2519999999995</v>
      </c>
      <c r="F26" s="8">
        <f t="shared" si="2"/>
        <v>740.49900000000002</v>
      </c>
      <c r="G26" s="8">
        <f t="shared" si="2"/>
        <v>2986.5</v>
      </c>
      <c r="H26" s="8">
        <f t="shared" si="2"/>
        <v>1082.001</v>
      </c>
      <c r="I26" s="8">
        <f t="shared" si="2"/>
        <v>619.5</v>
      </c>
      <c r="J26" s="8">
        <f t="shared" si="2"/>
        <v>204.50400000000002</v>
      </c>
    </row>
    <row r="27" spans="1:10" ht="15.75">
      <c r="A27" s="12" t="s">
        <v>25</v>
      </c>
      <c r="B27" s="6">
        <f>'МАКС_п-ка 3кв.'!B27+'ВТБ_п-ка 3кв.'!B27</f>
        <v>4720.2510000000002</v>
      </c>
      <c r="C27" s="6">
        <f>'МАКС_п-ка 3кв.'!C27+'ВТБ_п-ка 3кв.'!C27</f>
        <v>1518.75</v>
      </c>
      <c r="D27" s="6">
        <f>'МАКС_п-ка 3кв.'!D27+'ВТБ_п-ка 3кв.'!D27</f>
        <v>8143.3320000000003</v>
      </c>
      <c r="E27" s="6">
        <f>'МАКС_п-ка 3кв.'!E27+'ВТБ_п-ка 3кв.'!E27</f>
        <v>732.24899999999991</v>
      </c>
      <c r="F27" s="6">
        <f>'МАКС_п-ка 3кв.'!F27+'ВТБ_п-ка 3кв.'!F27</f>
        <v>132.999</v>
      </c>
      <c r="G27" s="6">
        <f>'МАКС_п-ка 3кв.'!G27+'ВТБ_п-ка 3кв.'!G27</f>
        <v>368.00099999999998</v>
      </c>
      <c r="H27" s="6">
        <f>'МАКС_п-ка 3кв.'!H27+'ВТБ_п-ка 3кв.'!H27</f>
        <v>135.249</v>
      </c>
      <c r="I27" s="6">
        <f>'МАКС_п-ка 3кв.'!I27+'ВТБ_п-ка 3кв.'!I27</f>
        <v>83.001000000000005</v>
      </c>
      <c r="J27" s="6">
        <f>'МАКС_п-ка 3кв.'!J27+'ВТБ_п-ка 3кв.'!J27</f>
        <v>24.582000000000001</v>
      </c>
    </row>
    <row r="28" spans="1:10" ht="15.75">
      <c r="A28" s="12" t="s">
        <v>26</v>
      </c>
      <c r="B28" s="6">
        <f>'МАКС_п-ка 3кв.'!B28+'ВТБ_п-ка 3кв.'!B28</f>
        <v>7596.4980000000005</v>
      </c>
      <c r="C28" s="6">
        <f>'МАКС_п-ка 3кв.'!C28+'ВТБ_п-ка 3кв.'!C28</f>
        <v>2885.0010000000002</v>
      </c>
      <c r="D28" s="6">
        <f>'МАКС_п-ка 3кв.'!D28+'ВТБ_п-ка 3кв.'!D28</f>
        <v>11544.753000000001</v>
      </c>
      <c r="E28" s="6">
        <f>'МАКС_п-ка 3кв.'!E28+'ВТБ_п-ка 3кв.'!E28</f>
        <v>1435.749</v>
      </c>
      <c r="F28" s="6">
        <f>'МАКС_п-ка 3кв.'!F28+'ВТБ_п-ка 3кв.'!F28</f>
        <v>14.001000000000001</v>
      </c>
      <c r="G28" s="6">
        <f>'МАКС_п-ка 3кв.'!G28+'ВТБ_п-ка 3кв.'!G28</f>
        <v>677.25000000000011</v>
      </c>
      <c r="H28" s="6">
        <f>'МАКС_п-ка 3кв.'!H28+'ВТБ_п-ка 3кв.'!H28</f>
        <v>245.751</v>
      </c>
      <c r="I28" s="6">
        <f>'МАКС_п-ка 3кв.'!I28+'ВТБ_п-ка 3кв.'!I28</f>
        <v>141.999</v>
      </c>
      <c r="J28" s="6">
        <f>'МАКС_п-ка 3кв.'!J28+'ВТБ_п-ка 3кв.'!J28</f>
        <v>29.499000000000002</v>
      </c>
    </row>
    <row r="29" spans="1:10" ht="15.75">
      <c r="A29" s="5" t="s">
        <v>27</v>
      </c>
      <c r="B29" s="6">
        <f>'МАКС_п-ка 3кв.'!B29+'ВТБ_п-ка 3кв.'!B29</f>
        <v>28288.002</v>
      </c>
      <c r="C29" s="6">
        <f>'МАКС_п-ка 3кв.'!C29+'ВТБ_п-ка 3кв.'!C29</f>
        <v>4942.7460000000001</v>
      </c>
      <c r="D29" s="6">
        <f>'МАКС_п-ка 3кв.'!D29+'ВТБ_п-ка 3кв.'!D29</f>
        <v>38560.743000000002</v>
      </c>
      <c r="E29" s="6">
        <f>'МАКС_п-ка 3кв.'!E29+'ВТБ_п-ка 3кв.'!E29</f>
        <v>0</v>
      </c>
      <c r="F29" s="6">
        <f>'МАКС_п-ка 3кв.'!F29+'ВТБ_п-ка 3кв.'!F29</f>
        <v>723.24900000000002</v>
      </c>
      <c r="G29" s="6">
        <f>'МАКС_п-ка 3кв.'!G29+'ВТБ_п-ка 3кв.'!G29</f>
        <v>2974.248</v>
      </c>
      <c r="H29" s="6">
        <f>'МАКС_п-ка 3кв.'!H29+'ВТБ_п-ка 3кв.'!H29</f>
        <v>1079.25</v>
      </c>
      <c r="I29" s="6">
        <f>'МАКС_п-ка 3кв.'!I29+'ВТБ_п-ка 3кв.'!I29</f>
        <v>623.00099999999998</v>
      </c>
      <c r="J29" s="6">
        <f>'МАКС_п-ка 3кв.'!J29+'ВТБ_п-ка 3кв.'!J29</f>
        <v>0</v>
      </c>
    </row>
    <row r="30" spans="1:10" ht="15.75">
      <c r="A30" s="12" t="s">
        <v>28</v>
      </c>
      <c r="B30" s="6">
        <f>'МАКС_п-ка 3кв.'!B30+'ВТБ_п-ка 3кв.'!B30</f>
        <v>0</v>
      </c>
      <c r="C30" s="6">
        <f>'МАКС_п-ка 3кв.'!C30+'ВТБ_п-ка 3кв.'!C30</f>
        <v>0</v>
      </c>
      <c r="D30" s="6">
        <f>'МАКС_п-ка 3кв.'!D30+'ВТБ_п-ка 3кв.'!D30</f>
        <v>0</v>
      </c>
      <c r="E30" s="6">
        <f>'МАКС_п-ка 3кв.'!E30+'ВТБ_п-ка 3кв.'!E30</f>
        <v>0</v>
      </c>
      <c r="F30" s="6">
        <f>'МАКС_п-ка 3кв.'!F30+'ВТБ_п-ка 3кв.'!F30</f>
        <v>0</v>
      </c>
      <c r="G30" s="6">
        <f>'МАКС_п-ка 3кв.'!G30+'ВТБ_п-ка 3кв.'!G30</f>
        <v>0</v>
      </c>
      <c r="H30" s="6">
        <f>'МАКС_п-ка 3кв.'!H30+'ВТБ_п-ка 3кв.'!H30</f>
        <v>0</v>
      </c>
      <c r="I30" s="6">
        <f>'МАКС_п-ка 3кв.'!I30+'ВТБ_п-ка 3кв.'!I30</f>
        <v>0</v>
      </c>
      <c r="J30" s="6">
        <f>'МАКС_п-ка 3кв.'!J30+'ВТБ_п-ка 3кв.'!J30</f>
        <v>0</v>
      </c>
    </row>
    <row r="31" spans="1:10" ht="15.75">
      <c r="A31" s="12" t="s">
        <v>29</v>
      </c>
      <c r="B31" s="6">
        <f>'МАКС_п-ка 3кв.'!B31+'ВТБ_п-ка 3кв.'!B31</f>
        <v>4668.75</v>
      </c>
      <c r="C31" s="6">
        <f>'МАКС_п-ка 3кв.'!C31+'ВТБ_п-ка 3кв.'!C31</f>
        <v>1487.5049999999999</v>
      </c>
      <c r="D31" s="6">
        <f>'МАКС_п-ка 3кв.'!D31+'ВТБ_п-ка 3кв.'!D31</f>
        <v>6169.2449999999999</v>
      </c>
      <c r="E31" s="6">
        <f>'МАКС_п-ка 3кв.'!E31+'ВТБ_п-ка 3кв.'!E31</f>
        <v>500.00099999999998</v>
      </c>
      <c r="F31" s="6">
        <f>'МАКС_п-ка 3кв.'!F31+'ВТБ_п-ка 3кв.'!F31</f>
        <v>68.001000000000005</v>
      </c>
      <c r="G31" s="6">
        <f>'МАКС_п-ка 3кв.'!G31+'ВТБ_п-ка 3кв.'!G31</f>
        <v>316.25099999999992</v>
      </c>
      <c r="H31" s="6">
        <f>'МАКС_п-ка 3кв.'!H31+'ВТБ_п-ка 3кв.'!H31</f>
        <v>115.749</v>
      </c>
      <c r="I31" s="6">
        <f>'МАКС_п-ка 3кв.'!I31+'ВТБ_п-ка 3кв.'!I31</f>
        <v>69.75</v>
      </c>
      <c r="J31" s="6">
        <f>'МАКС_п-ка 3кв.'!J31+'ВТБ_п-ка 3кв.'!J31</f>
        <v>14.25</v>
      </c>
    </row>
    <row r="32" spans="1:10" ht="15.75">
      <c r="A32" s="12" t="s">
        <v>30</v>
      </c>
      <c r="B32" s="6">
        <f>'МАКС_п-ка 3кв.'!B32+'ВТБ_п-ка 3кв.'!B32</f>
        <v>495.92700000000002</v>
      </c>
      <c r="C32" s="6">
        <f>'МАКС_п-ка 3кв.'!C32+'ВТБ_п-ка 3кв.'!C32</f>
        <v>241.935</v>
      </c>
      <c r="D32" s="6">
        <f>'МАКС_п-ка 3кв.'!D32+'ВТБ_п-ка 3кв.'!D32</f>
        <v>1446.5730000000001</v>
      </c>
      <c r="E32" s="6">
        <f>'МАКС_п-ка 3кв.'!E32+'ВТБ_п-ка 3кв.'!E32</f>
        <v>72.580999999999989</v>
      </c>
      <c r="F32" s="6">
        <f>'МАКС_п-ка 3кв.'!F32+'ВТБ_п-ка 3кв.'!F32</f>
        <v>1.694</v>
      </c>
      <c r="G32" s="6">
        <f>'МАКС_п-ка 3кв.'!G32+'ВТБ_п-ка 3кв.'!G32</f>
        <v>51.975999999999992</v>
      </c>
      <c r="H32" s="6">
        <f>'МАКС_п-ка 3кв.'!H32+'ВТБ_п-ка 3кв.'!H32</f>
        <v>18.870999999999999</v>
      </c>
      <c r="I32" s="6">
        <f>'МАКС_п-ка 3кв.'!I32+'ВТБ_п-ка 3кв.'!I32</f>
        <v>10.927</v>
      </c>
      <c r="J32" s="6">
        <f>'МАКС_п-ка 3кв.'!J32+'ВТБ_п-ка 3кв.'!J32</f>
        <v>0.84699999999999998</v>
      </c>
    </row>
    <row r="33" spans="1:10" ht="15.75">
      <c r="A33" s="12" t="s">
        <v>31</v>
      </c>
      <c r="B33" s="6">
        <f>'МАКС_п-ка 3кв.'!B33+'ВТБ_п-ка 3кв.'!B33</f>
        <v>11177.151</v>
      </c>
      <c r="C33" s="6">
        <f>'МАКС_п-ка 3кв.'!C33+'ВТБ_п-ка 3кв.'!C33</f>
        <v>4215.8010000000004</v>
      </c>
      <c r="D33" s="6">
        <f>'МАКС_п-ка 3кв.'!D33+'ВТБ_п-ка 3кв.'!D33</f>
        <v>27015.756000000001</v>
      </c>
      <c r="E33" s="6">
        <f>'МАКС_п-ка 3кв.'!E33+'ВТБ_п-ка 3кв.'!E33</f>
        <v>2424.9989999999998</v>
      </c>
      <c r="F33" s="6">
        <f>'МАКС_п-ка 3кв.'!F33+'ВТБ_п-ка 3кв.'!F33</f>
        <v>234</v>
      </c>
      <c r="G33" s="6">
        <f>'МАКС_п-ка 3кв.'!G33+'ВТБ_п-ка 3кв.'!G33</f>
        <v>1187.001</v>
      </c>
      <c r="H33" s="6">
        <f>'МАКС_п-ка 3кв.'!H33+'ВТБ_п-ка 3кв.'!H33</f>
        <v>420.50099999999998</v>
      </c>
      <c r="I33" s="6">
        <f>'МАКС_п-ка 3кв.'!I33+'ВТБ_п-ка 3кв.'!I33</f>
        <v>215.001</v>
      </c>
      <c r="J33" s="6">
        <f>'МАКС_п-ка 3кв.'!J33+'ВТБ_п-ка 3кв.'!J33</f>
        <v>30</v>
      </c>
    </row>
    <row r="34" spans="1:10" ht="15.75">
      <c r="A34" s="12" t="s">
        <v>32</v>
      </c>
      <c r="B34" s="6">
        <f>'МАКС_п-ка 3кв.'!B34+'ВТБ_п-ка 3кв.'!B34</f>
        <v>0</v>
      </c>
      <c r="C34" s="6">
        <f>'МАКС_п-ка 3кв.'!C34+'ВТБ_п-ка 3кв.'!C34</f>
        <v>0</v>
      </c>
      <c r="D34" s="6">
        <f>'МАКС_п-ка 3кв.'!D34+'ВТБ_п-ка 3кв.'!D34</f>
        <v>0</v>
      </c>
      <c r="E34" s="6">
        <f>'МАКС_п-ка 3кв.'!E34+'ВТБ_п-ка 3кв.'!E34</f>
        <v>0</v>
      </c>
      <c r="F34" s="6">
        <f>'МАКС_п-ка 3кв.'!F34+'ВТБ_п-ка 3кв.'!F34</f>
        <v>0</v>
      </c>
      <c r="G34" s="6">
        <f>'МАКС_п-ка 3кв.'!G34+'ВТБ_п-ка 3кв.'!G34</f>
        <v>0</v>
      </c>
      <c r="H34" s="6">
        <f>'МАКС_п-ка 3кв.'!H34+'ВТБ_п-ка 3кв.'!H34</f>
        <v>0</v>
      </c>
      <c r="I34" s="6">
        <f>'МАКС_п-ка 3кв.'!I34+'ВТБ_п-ка 3кв.'!I34</f>
        <v>0</v>
      </c>
      <c r="J34" s="6">
        <f>'МАКС_п-ка 3кв.'!J34+'ВТБ_п-ка 3кв.'!J34</f>
        <v>0</v>
      </c>
    </row>
    <row r="35" spans="1:10" ht="15.75">
      <c r="A35" s="12" t="s">
        <v>33</v>
      </c>
      <c r="B35" s="6">
        <f>'МАКС_п-ка 3кв.'!B35+'ВТБ_п-ка 3кв.'!B35</f>
        <v>0</v>
      </c>
      <c r="C35" s="6">
        <f>'МАКС_п-ка 3кв.'!C35+'ВТБ_п-ка 3кв.'!C35</f>
        <v>0</v>
      </c>
      <c r="D35" s="6">
        <f>'МАКС_п-ка 3кв.'!D35+'ВТБ_п-ка 3кв.'!D35</f>
        <v>0</v>
      </c>
      <c r="E35" s="6">
        <f>'МАКС_п-ка 3кв.'!E35+'ВТБ_п-ка 3кв.'!E35</f>
        <v>0</v>
      </c>
      <c r="F35" s="6">
        <f>'МАКС_п-ка 3кв.'!F35+'ВТБ_п-ка 3кв.'!F35</f>
        <v>0</v>
      </c>
      <c r="G35" s="6">
        <f>'МАКС_п-ка 3кв.'!G35+'ВТБ_п-ка 3кв.'!G35</f>
        <v>0</v>
      </c>
      <c r="H35" s="6">
        <f>'МАКС_п-ка 3кв.'!H35+'ВТБ_п-ка 3кв.'!H35</f>
        <v>0</v>
      </c>
      <c r="I35" s="6">
        <f>'МАКС_п-ка 3кв.'!I35+'ВТБ_п-ка 3кв.'!I35</f>
        <v>0</v>
      </c>
      <c r="J35" s="6">
        <f>'МАКС_п-ка 3кв.'!J35+'ВТБ_п-ка 3кв.'!J35</f>
        <v>0</v>
      </c>
    </row>
    <row r="36" spans="1:10" ht="15.75">
      <c r="A36" s="16" t="s">
        <v>34</v>
      </c>
      <c r="B36" s="6">
        <f>'МАКС_п-ка 3кв.'!B36+'ВТБ_п-ка 3кв.'!B36</f>
        <v>0</v>
      </c>
      <c r="C36" s="6">
        <f>'МАКС_п-ка 3кв.'!C36+'ВТБ_п-ка 3кв.'!C36</f>
        <v>0</v>
      </c>
      <c r="D36" s="6">
        <f>'МАКС_п-ка 3кв.'!D36+'ВТБ_п-ка 3кв.'!D36</f>
        <v>266.75099999999998</v>
      </c>
      <c r="E36" s="6">
        <f>'МАКС_п-ка 3кв.'!E36+'ВТБ_п-ка 3кв.'!E36</f>
        <v>0</v>
      </c>
      <c r="F36" s="6">
        <f>'МАКС_п-ка 3кв.'!F36+'ВТБ_п-ка 3кв.'!F36</f>
        <v>0</v>
      </c>
      <c r="G36" s="6">
        <f>'МАКС_п-ка 3кв.'!G36+'ВТБ_п-ка 3кв.'!G36</f>
        <v>0</v>
      </c>
      <c r="H36" s="6">
        <f>'МАКС_п-ка 3кв.'!H36+'ВТБ_п-ка 3кв.'!H36</f>
        <v>0</v>
      </c>
      <c r="I36" s="6">
        <f>'МАКС_п-ка 3кв.'!I36+'ВТБ_п-ка 3кв.'!I36</f>
        <v>0</v>
      </c>
      <c r="J36" s="6">
        <f>'МАКС_п-ка 3кв.'!J36+'ВТБ_п-ка 3кв.'!J36</f>
        <v>0</v>
      </c>
    </row>
    <row r="37" spans="1:10" ht="15.75">
      <c r="A37" s="17" t="s">
        <v>35</v>
      </c>
      <c r="B37" s="6">
        <f>'МАКС_п-ка 3кв.'!B37+'ВТБ_п-ка 3кв.'!B37</f>
        <v>3574.0020000000004</v>
      </c>
      <c r="C37" s="6">
        <f>'МАКС_п-ка 3кв.'!C37+'ВТБ_п-ка 3кв.'!C37</f>
        <v>1638.2489999999998</v>
      </c>
      <c r="D37" s="6">
        <f>'МАКС_п-ка 3кв.'!D37+'ВТБ_п-ка 3кв.'!D37</f>
        <v>9477.9930000000004</v>
      </c>
      <c r="E37" s="6">
        <f>'МАКС_п-ка 3кв.'!E37+'ВТБ_п-ка 3кв.'!E37</f>
        <v>518.75099999999998</v>
      </c>
      <c r="F37" s="6">
        <f>'МАКС_п-ка 3кв.'!F37+'ВТБ_п-ка 3кв.'!F37</f>
        <v>18.75</v>
      </c>
      <c r="G37" s="6">
        <f>'МАКС_п-ка 3кв.'!G37+'ВТБ_п-ка 3кв.'!G37</f>
        <v>376.5</v>
      </c>
      <c r="H37" s="6">
        <f>'МАКС_п-ка 3кв.'!H37+'ВТБ_п-ка 3кв.'!H37</f>
        <v>139.251</v>
      </c>
      <c r="I37" s="6">
        <f>'МАКС_п-ка 3кв.'!I37+'ВТБ_п-ка 3кв.'!I37</f>
        <v>87.501000000000005</v>
      </c>
      <c r="J37" s="6">
        <f>'МАКС_п-ка 3кв.'!J37+'ВТБ_п-ка 3кв.'!J37</f>
        <v>13.5</v>
      </c>
    </row>
    <row r="38" spans="1:10" ht="15.75">
      <c r="A38" s="18" t="s">
        <v>36</v>
      </c>
      <c r="B38" s="6">
        <f>'МАКС_п-ка 3кв.'!B38+'ВТБ_п-ка 3кв.'!B38</f>
        <v>5011.5029999999997</v>
      </c>
      <c r="C38" s="6">
        <f>'МАКС_п-ка 3кв.'!C38+'ВТБ_п-ка 3кв.'!C38</f>
        <v>1924.998</v>
      </c>
      <c r="D38" s="6">
        <f>'МАКС_п-ка 3кв.'!D38+'ВТБ_п-ка 3кв.'!D38</f>
        <v>7157.7479999999996</v>
      </c>
      <c r="E38" s="6">
        <f>'МАКС_п-ка 3кв.'!E38+'ВТБ_п-ка 3кв.'!E38</f>
        <v>560.75099999999998</v>
      </c>
      <c r="F38" s="6">
        <f>'МАКС_п-ка 3кв.'!F38+'ВТБ_п-ка 3кв.'!F38</f>
        <v>27.500999999999994</v>
      </c>
      <c r="G38" s="6">
        <f>'МАКС_п-ка 3кв.'!G38+'ВТБ_п-ка 3кв.'!G38</f>
        <v>392.25</v>
      </c>
      <c r="H38" s="6">
        <f>'МАКС_п-ка 3кв.'!H38+'ВТБ_п-ка 3кв.'!H38</f>
        <v>140.25</v>
      </c>
      <c r="I38" s="6">
        <f>'МАКС_п-ка 3кв.'!I38+'ВТБ_п-ка 3кв.'!I38</f>
        <v>75.248999999999995</v>
      </c>
      <c r="J38" s="6">
        <f>'МАКС_п-ка 3кв.'!J38+'ВТБ_п-ка 3кв.'!J38</f>
        <v>6</v>
      </c>
    </row>
    <row r="39" spans="1:10" s="9" customFormat="1" ht="31.5">
      <c r="A39" s="19" t="s">
        <v>37</v>
      </c>
      <c r="B39" s="6">
        <f>'МАКС_п-ка 3кв.'!B39+'ВТБ_п-ка 3кв.'!B39</f>
        <v>4486.5</v>
      </c>
      <c r="C39" s="6">
        <f>'МАКС_п-ка 3кв.'!C39+'ВТБ_п-ка 3кв.'!C39</f>
        <v>1838.0010000000004</v>
      </c>
      <c r="D39" s="6">
        <f>'МАКС_п-ка 3кв.'!D39+'ВТБ_п-ка 3кв.'!D39</f>
        <v>6890.7450000000008</v>
      </c>
      <c r="E39" s="6">
        <f>'МАКС_п-ка 3кв.'!E39+'ВТБ_п-ка 3кв.'!E39</f>
        <v>429.99900000000002</v>
      </c>
      <c r="F39" s="6">
        <f>'МАКС_п-ка 3кв.'!F39+'ВТБ_п-ка 3кв.'!F39</f>
        <v>66.248999999999995</v>
      </c>
      <c r="G39" s="6">
        <f>'МАКС_п-ка 3кв.'!G39+'ВТБ_п-ка 3кв.'!G39</f>
        <v>357</v>
      </c>
      <c r="H39" s="6">
        <f>'МАКС_п-ка 3кв.'!H39+'ВТБ_п-ка 3кв.'!H39</f>
        <v>132</v>
      </c>
      <c r="I39" s="6">
        <f>'МАКС_п-ка 3кв.'!I39+'ВТБ_п-ка 3кв.'!I39</f>
        <v>83.25</v>
      </c>
      <c r="J39" s="6">
        <f>'МАКС_п-ка 3кв.'!J39+'ВТБ_п-ка 3кв.'!J39</f>
        <v>3</v>
      </c>
    </row>
    <row r="40" spans="1:10" ht="15.75">
      <c r="A40" s="20" t="s">
        <v>38</v>
      </c>
      <c r="B40" s="6">
        <f>'МАКС_п-ка 3кв.'!B40+'ВТБ_п-ка 3кв.'!B40</f>
        <v>2578.8239999999996</v>
      </c>
      <c r="C40" s="6">
        <f>'МАКС_п-ка 3кв.'!C40+'ВТБ_п-ка 3кв.'!C40</f>
        <v>1258.068</v>
      </c>
      <c r="D40" s="6">
        <f>'МАКС_п-ка 3кв.'!D40+'ВТБ_п-ка 3кв.'!D40</f>
        <v>7522.1790000000001</v>
      </c>
      <c r="E40" s="6">
        <f>'МАКС_п-ка 3кв.'!E40+'ВТБ_п-ка 3кв.'!E40</f>
        <v>377.41899999999998</v>
      </c>
      <c r="F40" s="6">
        <f>'МАКС_п-ка 3кв.'!F40+'ВТБ_п-ка 3кв.'!F40</f>
        <v>8.8060000000000009</v>
      </c>
      <c r="G40" s="6">
        <f>'МАКС_п-ка 3кв.'!G40+'ВТБ_п-ка 3кв.'!G40</f>
        <v>270.27499999999998</v>
      </c>
      <c r="H40" s="6">
        <f>'МАКС_п-ка 3кв.'!H40+'ВТБ_п-ка 3кв.'!H40</f>
        <v>98.129000000000005</v>
      </c>
      <c r="I40" s="6">
        <f>'МАКС_п-ка 3кв.'!I40+'ВТБ_п-ка 3кв.'!I40</f>
        <v>56.821999999999989</v>
      </c>
      <c r="J40" s="6">
        <f>'МАКС_п-ка 3кв.'!J40+'ВТБ_п-ка 3кв.'!J40</f>
        <v>4.4030000000000005</v>
      </c>
    </row>
    <row r="41" spans="1:10" s="9" customFormat="1" ht="15.75">
      <c r="A41" s="21" t="s">
        <v>39</v>
      </c>
      <c r="B41" s="8">
        <f>SUM(B27:B40)</f>
        <v>72597.407999999996</v>
      </c>
      <c r="C41" s="8">
        <f t="shared" ref="C41:J41" si="3">SUM(C27:C40)</f>
        <v>21951.053999999996</v>
      </c>
      <c r="D41" s="8">
        <f t="shared" si="3"/>
        <v>124195.818</v>
      </c>
      <c r="E41" s="8">
        <f t="shared" si="3"/>
        <v>7052.4989999999998</v>
      </c>
      <c r="F41" s="8">
        <f t="shared" si="3"/>
        <v>1295.25</v>
      </c>
      <c r="G41" s="8">
        <f t="shared" si="3"/>
        <v>6970.7519999999995</v>
      </c>
      <c r="H41" s="8">
        <f t="shared" si="3"/>
        <v>2525.0010000000002</v>
      </c>
      <c r="I41" s="8">
        <f t="shared" si="3"/>
        <v>1446.501</v>
      </c>
      <c r="J41" s="8">
        <f t="shared" si="3"/>
        <v>126.081</v>
      </c>
    </row>
    <row r="42" spans="1:10" ht="15.75">
      <c r="A42" s="5" t="s">
        <v>40</v>
      </c>
      <c r="B42" s="6">
        <f>'МАКС_п-ка 3кв.'!B42+'ВТБ_п-ка 3кв.'!B42</f>
        <v>0</v>
      </c>
      <c r="C42" s="6">
        <f>'МАКС_п-ка 3кв.'!C42+'ВТБ_п-ка 3кв.'!C42</f>
        <v>0</v>
      </c>
      <c r="D42" s="6">
        <f>'МАКС_п-ка 3кв.'!D42+'ВТБ_п-ка 3кв.'!D42</f>
        <v>0</v>
      </c>
      <c r="E42" s="6">
        <f>'МАКС_п-ка 3кв.'!E42+'ВТБ_п-ка 3кв.'!E42</f>
        <v>0</v>
      </c>
      <c r="F42" s="6">
        <f>'МАКС_п-ка 3кв.'!F42+'ВТБ_п-ка 3кв.'!F42</f>
        <v>0</v>
      </c>
      <c r="G42" s="6">
        <f>'МАКС_п-ка 3кв.'!G42+'ВТБ_п-ка 3кв.'!G42</f>
        <v>0</v>
      </c>
      <c r="H42" s="6">
        <f>'МАКС_п-ка 3кв.'!H42+'ВТБ_п-ка 3кв.'!H42</f>
        <v>0</v>
      </c>
      <c r="I42" s="6">
        <f>'МАКС_п-ка 3кв.'!I42+'ВТБ_п-ка 3кв.'!I42</f>
        <v>0</v>
      </c>
      <c r="J42" s="6">
        <f>'МАКС_п-ка 3кв.'!J42+'ВТБ_п-ка 3кв.'!J42</f>
        <v>0</v>
      </c>
    </row>
    <row r="43" spans="1:10" ht="15.75">
      <c r="A43" s="12" t="s">
        <v>41</v>
      </c>
      <c r="B43" s="6">
        <f>'МАКС_п-ка 3кв.'!B43+'ВТБ_п-ка 3кв.'!B43</f>
        <v>4926.2550000000001</v>
      </c>
      <c r="C43" s="6">
        <f>'МАКС_п-ка 3кв.'!C43+'ВТБ_п-ка 3кв.'!C43</f>
        <v>1911.8999999999999</v>
      </c>
      <c r="D43" s="6">
        <f>'МАКС_п-ка 3кв.'!D43+'ВТБ_п-ка 3кв.'!D43</f>
        <v>7518.2489999999998</v>
      </c>
      <c r="E43" s="6">
        <f>'МАКС_п-ка 3кв.'!E43+'ВТБ_п-ка 3кв.'!E43</f>
        <v>609.24900000000002</v>
      </c>
      <c r="F43" s="6">
        <f>'МАКС_п-ка 3кв.'!F43+'ВТБ_п-ка 3кв.'!F43</f>
        <v>74.751000000000005</v>
      </c>
      <c r="G43" s="6">
        <f>'МАКС_п-ка 3кв.'!G43+'ВТБ_п-ка 3кв.'!G43</f>
        <v>443.75099999999998</v>
      </c>
      <c r="H43" s="6">
        <f>'МАКС_п-ка 3кв.'!H43+'ВТБ_п-ка 3кв.'!H43</f>
        <v>161.001</v>
      </c>
      <c r="I43" s="6">
        <f>'МАКС_п-ка 3кв.'!I43+'ВТБ_п-ка 3кв.'!I43</f>
        <v>92.498999999999995</v>
      </c>
      <c r="J43" s="6">
        <f>'МАКС_п-ка 3кв.'!J43+'ВТБ_п-ка 3кв.'!J43</f>
        <v>10.5</v>
      </c>
    </row>
    <row r="44" spans="1:10" ht="31.5">
      <c r="A44" s="16" t="s">
        <v>42</v>
      </c>
      <c r="B44" s="6">
        <f>'МАКС_п-ка 3кв.'!B44+'ВТБ_п-ка 3кв.'!B44</f>
        <v>5504.4959999999992</v>
      </c>
      <c r="C44" s="6">
        <f>'МАКС_п-ка 3кв.'!C44+'ВТБ_п-ка 3кв.'!C44</f>
        <v>1250.0039999999999</v>
      </c>
      <c r="D44" s="6">
        <f>'МАКС_п-ка 3кв.'!D44+'ВТБ_п-ка 3кв.'!D44</f>
        <v>8699.9939999999988</v>
      </c>
      <c r="E44" s="6">
        <f>'МАКС_п-ка 3кв.'!E44+'ВТБ_п-ка 3кв.'!E44</f>
        <v>0</v>
      </c>
      <c r="F44" s="6">
        <f>'МАКС_п-ка 3кв.'!F44+'ВТБ_п-ка 3кв.'!F44</f>
        <v>10.5</v>
      </c>
      <c r="G44" s="6">
        <f>'МАКС_п-ка 3кв.'!G44+'ВТБ_п-ка 3кв.'!G44</f>
        <v>316.5</v>
      </c>
      <c r="H44" s="6">
        <f>'МАКС_п-ка 3кв.'!H44+'ВТБ_п-ка 3кв.'!H44</f>
        <v>118.5</v>
      </c>
      <c r="I44" s="6">
        <f>'МАКС_п-ка 3кв.'!I44+'ВТБ_п-ка 3кв.'!I44</f>
        <v>78.501000000000005</v>
      </c>
      <c r="J44" s="6">
        <f>'МАКС_п-ка 3кв.'!J44+'ВТБ_п-ка 3кв.'!J44</f>
        <v>0</v>
      </c>
    </row>
    <row r="45" spans="1:10" ht="15.75">
      <c r="A45" s="22" t="s">
        <v>43</v>
      </c>
      <c r="B45" s="6">
        <f>'МАКС_п-ка 3кв.'!B45+'ВТБ_п-ка 3кв.'!B45</f>
        <v>32175</v>
      </c>
      <c r="C45" s="6">
        <f>'МАКС_п-ка 3кв.'!C45+'ВТБ_п-ка 3кв.'!C45</f>
        <v>5198.7479999999996</v>
      </c>
      <c r="D45" s="6">
        <f>'МАКС_п-ка 3кв.'!D45+'ВТБ_п-ка 3кв.'!D45</f>
        <v>36237.999000000003</v>
      </c>
      <c r="E45" s="6">
        <f>'МАКС_п-ка 3кв.'!E45+'ВТБ_п-ка 3кв.'!E45</f>
        <v>0</v>
      </c>
      <c r="F45" s="6">
        <f>'МАКС_п-ка 3кв.'!F45+'ВТБ_п-ка 3кв.'!F45</f>
        <v>570.99900000000002</v>
      </c>
      <c r="G45" s="6">
        <f>'МАКС_п-ка 3кв.'!G45+'ВТБ_п-ка 3кв.'!G45</f>
        <v>3939.2490000000003</v>
      </c>
      <c r="H45" s="6">
        <f>'МАКС_п-ка 3кв.'!H45+'ВТБ_п-ка 3кв.'!H45</f>
        <v>1414.251</v>
      </c>
      <c r="I45" s="6">
        <f>'МАКС_п-ка 3кв.'!I45+'ВТБ_п-ка 3кв.'!I45</f>
        <v>775.25099999999998</v>
      </c>
      <c r="J45" s="6">
        <f>'МАКС_п-ка 3кв.'!J45+'ВТБ_п-ка 3кв.'!J45</f>
        <v>0</v>
      </c>
    </row>
    <row r="46" spans="1:10" s="9" customFormat="1" ht="15.75">
      <c r="A46" s="23" t="s">
        <v>44</v>
      </c>
      <c r="B46" s="8">
        <f>SUM(B42:B45)</f>
        <v>42605.751000000004</v>
      </c>
      <c r="C46" s="8">
        <f t="shared" ref="C46:J46" si="4">SUM(C42:C45)</f>
        <v>8360.6519999999982</v>
      </c>
      <c r="D46" s="8">
        <f t="shared" si="4"/>
        <v>52456.241999999998</v>
      </c>
      <c r="E46" s="8">
        <f t="shared" si="4"/>
        <v>609.24900000000002</v>
      </c>
      <c r="F46" s="8">
        <f t="shared" si="4"/>
        <v>656.25</v>
      </c>
      <c r="G46" s="8">
        <f t="shared" si="4"/>
        <v>4699.5</v>
      </c>
      <c r="H46" s="8">
        <f t="shared" si="4"/>
        <v>1693.752</v>
      </c>
      <c r="I46" s="8">
        <f t="shared" si="4"/>
        <v>946.25099999999998</v>
      </c>
      <c r="J46" s="8">
        <f t="shared" si="4"/>
        <v>10.5</v>
      </c>
    </row>
    <row r="47" spans="1:10" ht="15.75">
      <c r="A47" s="5" t="s">
        <v>45</v>
      </c>
      <c r="B47" s="6">
        <f>'МАКС_п-ка 3кв.'!B47+'ВТБ_п-ка 3кв.'!B47</f>
        <v>28190.748</v>
      </c>
      <c r="C47" s="6">
        <f>'МАКС_п-ка 3кв.'!C47+'ВТБ_п-ка 3кв.'!C47</f>
        <v>5850</v>
      </c>
      <c r="D47" s="6">
        <f>'МАКС_п-ка 3кв.'!D47+'ВТБ_п-ка 3кв.'!D47</f>
        <v>95850.206999999995</v>
      </c>
      <c r="E47" s="6">
        <f>'МАКС_п-ка 3кв.'!E47+'ВТБ_п-ка 3кв.'!E47</f>
        <v>24841.749000000003</v>
      </c>
      <c r="F47" s="6">
        <f>'МАКС_п-ка 3кв.'!F47+'ВТБ_п-ка 3кв.'!F47</f>
        <v>0</v>
      </c>
      <c r="G47" s="6">
        <f>'МАКС_п-ка 3кв.'!G47+'ВТБ_п-ка 3кв.'!G47</f>
        <v>0</v>
      </c>
      <c r="H47" s="6">
        <f>'МАКС_п-ка 3кв.'!H47+'ВТБ_п-ка 3кв.'!H47</f>
        <v>0</v>
      </c>
      <c r="I47" s="6">
        <f>'МАКС_п-ка 3кв.'!I47+'ВТБ_п-ка 3кв.'!I47</f>
        <v>0</v>
      </c>
      <c r="J47" s="6">
        <f>'МАКС_п-ка 3кв.'!J47+'ВТБ_п-ка 3кв.'!J47</f>
        <v>225.75300000000001</v>
      </c>
    </row>
    <row r="48" spans="1:10" ht="31.5">
      <c r="A48" s="5" t="s">
        <v>46</v>
      </c>
      <c r="B48" s="6">
        <f>'МАКС_п-ка 3кв.'!B48+'ВТБ_п-ка 3кв.'!B48</f>
        <v>0</v>
      </c>
      <c r="C48" s="6">
        <f>'МАКС_п-ка 3кв.'!C48+'ВТБ_п-ка 3кв.'!C48</f>
        <v>0</v>
      </c>
      <c r="D48" s="6">
        <f>'МАКС_п-ка 3кв.'!D48+'ВТБ_п-ка 3кв.'!D48</f>
        <v>0</v>
      </c>
      <c r="E48" s="6">
        <f>'МАКС_п-ка 3кв.'!E48+'ВТБ_п-ка 3кв.'!E48</f>
        <v>0</v>
      </c>
      <c r="F48" s="6">
        <f>'МАКС_п-ка 3кв.'!F48+'ВТБ_п-ка 3кв.'!F48</f>
        <v>0</v>
      </c>
      <c r="G48" s="6">
        <f>'МАКС_п-ка 3кв.'!G48+'ВТБ_п-ка 3кв.'!G48</f>
        <v>0</v>
      </c>
      <c r="H48" s="6">
        <f>'МАКС_п-ка 3кв.'!H48+'ВТБ_п-ка 3кв.'!H48</f>
        <v>0</v>
      </c>
      <c r="I48" s="6">
        <f>'МАКС_п-ка 3кв.'!I48+'ВТБ_п-ка 3кв.'!I48</f>
        <v>0</v>
      </c>
      <c r="J48" s="6">
        <f>'МАКС_п-ка 3кв.'!J48+'ВТБ_п-ка 3кв.'!J48</f>
        <v>0</v>
      </c>
    </row>
    <row r="49" spans="1:10" ht="15.75">
      <c r="A49" s="12" t="s">
        <v>47</v>
      </c>
      <c r="B49" s="6">
        <f>'МАКС_п-ка 3кв.'!B49+'ВТБ_п-ка 3кв.'!B49</f>
        <v>0</v>
      </c>
      <c r="C49" s="6">
        <f>'МАКС_п-ка 3кв.'!C49+'ВТБ_п-ка 3кв.'!C49</f>
        <v>0</v>
      </c>
      <c r="D49" s="6">
        <f>'МАКС_п-ка 3кв.'!D49+'ВТБ_п-ка 3кв.'!D49</f>
        <v>0</v>
      </c>
      <c r="E49" s="6">
        <f>'МАКС_п-ка 3кв.'!E49+'ВТБ_п-ка 3кв.'!E49</f>
        <v>0</v>
      </c>
      <c r="F49" s="6">
        <f>'МАКС_п-ка 3кв.'!F49+'ВТБ_п-ка 3кв.'!F49</f>
        <v>0</v>
      </c>
      <c r="G49" s="6">
        <f>'МАКС_п-ка 3кв.'!G49+'ВТБ_п-ка 3кв.'!G49</f>
        <v>0</v>
      </c>
      <c r="H49" s="6">
        <f>'МАКС_п-ка 3кв.'!H49+'ВТБ_п-ка 3кв.'!H49</f>
        <v>0</v>
      </c>
      <c r="I49" s="6">
        <f>'МАКС_п-ка 3кв.'!I49+'ВТБ_п-ка 3кв.'!I49</f>
        <v>0</v>
      </c>
      <c r="J49" s="6">
        <f>'МАКС_п-ка 3кв.'!J49+'ВТБ_п-ка 3кв.'!J49</f>
        <v>0</v>
      </c>
    </row>
    <row r="50" spans="1:10" ht="15.75">
      <c r="A50" s="12" t="s">
        <v>48</v>
      </c>
      <c r="B50" s="6">
        <f>'МАКС_п-ка 3кв.'!B50+'ВТБ_п-ка 3кв.'!B50</f>
        <v>0</v>
      </c>
      <c r="C50" s="6">
        <f>'МАКС_п-ка 3кв.'!C50+'ВТБ_п-ка 3кв.'!C50</f>
        <v>0</v>
      </c>
      <c r="D50" s="6">
        <f>'МАКС_п-ка 3кв.'!D50+'ВТБ_п-ка 3кв.'!D50</f>
        <v>0</v>
      </c>
      <c r="E50" s="6">
        <f>'МАКС_п-ка 3кв.'!E50+'ВТБ_п-ка 3кв.'!E50</f>
        <v>0</v>
      </c>
      <c r="F50" s="6">
        <f>'МАКС_п-ка 3кв.'!F50+'ВТБ_п-ка 3кв.'!F50</f>
        <v>0</v>
      </c>
      <c r="G50" s="6">
        <f>'МАКС_п-ка 3кв.'!G50+'ВТБ_п-ка 3кв.'!G50</f>
        <v>0</v>
      </c>
      <c r="H50" s="6">
        <f>'МАКС_п-ка 3кв.'!H50+'ВТБ_п-ка 3кв.'!H50</f>
        <v>0</v>
      </c>
      <c r="I50" s="6">
        <f>'МАКС_п-ка 3кв.'!I50+'ВТБ_п-ка 3кв.'!I50</f>
        <v>0</v>
      </c>
      <c r="J50" s="6">
        <f>'МАКС_п-ка 3кв.'!J50+'ВТБ_п-ка 3кв.'!J50</f>
        <v>0</v>
      </c>
    </row>
    <row r="51" spans="1:10" ht="15.75">
      <c r="A51" s="12" t="s">
        <v>49</v>
      </c>
      <c r="B51" s="6">
        <f>'МАКС_п-ка 3кв.'!B51+'ВТБ_п-ка 3кв.'!B51</f>
        <v>25057.503000000004</v>
      </c>
      <c r="C51" s="6">
        <f>'МАКС_п-ка 3кв.'!C51+'ВТБ_п-ка 3кв.'!C51</f>
        <v>5832.5010000000002</v>
      </c>
      <c r="D51" s="6">
        <f>'МАКС_п-ка 3кв.'!D51+'ВТБ_п-ка 3кв.'!D51</f>
        <v>28420.023000000001</v>
      </c>
      <c r="E51" s="6">
        <f>'МАКС_п-ка 3кв.'!E51+'ВТБ_п-ка 3кв.'!E51</f>
        <v>4545.75</v>
      </c>
      <c r="F51" s="6">
        <f>'МАКС_п-ка 3кв.'!F51+'ВТБ_п-ка 3кв.'!F51</f>
        <v>237.501</v>
      </c>
      <c r="G51" s="6">
        <f>'МАКС_п-ка 3кв.'!G51+'ВТБ_п-ка 3кв.'!G51</f>
        <v>1931.0010000000004</v>
      </c>
      <c r="H51" s="6">
        <f>'МАКС_п-ка 3кв.'!H51+'ВТБ_п-ка 3кв.'!H51</f>
        <v>689.25</v>
      </c>
      <c r="I51" s="6">
        <f>'МАКС_п-ка 3кв.'!I51+'ВТБ_п-ка 3кв.'!I51</f>
        <v>366.24900000000002</v>
      </c>
      <c r="J51" s="6">
        <f>'МАКС_п-ка 3кв.'!J51+'ВТБ_п-ка 3кв.'!J51</f>
        <v>52.998000000000012</v>
      </c>
    </row>
    <row r="52" spans="1:10" ht="15.75">
      <c r="A52" s="12" t="s">
        <v>50</v>
      </c>
      <c r="B52" s="6">
        <f>'МАКС_п-ка 3кв.'!B52+'ВТБ_п-ка 3кв.'!B52</f>
        <v>2856.933</v>
      </c>
      <c r="C52" s="6">
        <f>'МАКС_п-ка 3кв.'!C52+'ВТБ_п-ка 3кв.'!C52</f>
        <v>773.30600000000004</v>
      </c>
      <c r="D52" s="6">
        <f>'МАКС_п-ка 3кв.'!D52+'ВТБ_п-ка 3кв.'!D52</f>
        <v>5144.7569999999996</v>
      </c>
      <c r="E52" s="6">
        <f>'МАКС_п-ка 3кв.'!E52+'ВТБ_п-ка 3кв.'!E52</f>
        <v>395.161</v>
      </c>
      <c r="F52" s="6">
        <f>'МАКС_п-ка 3кв.'!F52+'ВТБ_п-ка 3кв.'!F52</f>
        <v>9.9190000000000005</v>
      </c>
      <c r="G52" s="6">
        <f>'МАКС_п-ка 3кв.'!G52+'ВТБ_п-ка 3кв.'!G52</f>
        <v>218.46799999999999</v>
      </c>
      <c r="H52" s="6">
        <f>'МАКС_п-ка 3кв.'!H52+'ВТБ_п-ка 3кв.'!H52</f>
        <v>79.516000000000005</v>
      </c>
      <c r="I52" s="6">
        <f>'МАКС_п-ка 3кв.'!I52+'ВТБ_п-ка 3кв.'!I52</f>
        <v>46.573</v>
      </c>
      <c r="J52" s="6">
        <f>'МАКС_п-ка 3кв.'!J52+'ВТБ_п-ка 3кв.'!J52</f>
        <v>9.2750000000000004</v>
      </c>
    </row>
    <row r="53" spans="1:10" ht="15.75">
      <c r="A53" s="12" t="s">
        <v>51</v>
      </c>
      <c r="B53" s="6">
        <f>'МАКС_п-ка 3кв.'!B53+'ВТБ_п-ка 3кв.'!B53</f>
        <v>21389.307000000001</v>
      </c>
      <c r="C53" s="6">
        <f>'МАКС_п-ка 3кв.'!C53+'ВТБ_п-ка 3кв.'!C53</f>
        <v>6447.9209999999994</v>
      </c>
      <c r="D53" s="6">
        <f>'МАКС_п-ка 3кв.'!D53+'ВТБ_п-ка 3кв.'!D53</f>
        <v>22558.994999999999</v>
      </c>
      <c r="E53" s="6">
        <f>'МАКС_п-ка 3кв.'!E53+'ВТБ_п-ка 3кв.'!E53</f>
        <v>2973</v>
      </c>
      <c r="F53" s="6">
        <f>'МАКС_п-ка 3кв.'!F53+'ВТБ_п-ка 3кв.'!F53</f>
        <v>428.00099999999998</v>
      </c>
      <c r="G53" s="6">
        <f>'МАКС_п-ка 3кв.'!G53+'ВТБ_п-ка 3кв.'!G53</f>
        <v>1923</v>
      </c>
      <c r="H53" s="6">
        <f>'МАКС_п-ка 3кв.'!H53+'ВТБ_п-ка 3кв.'!H53</f>
        <v>686.00099999999998</v>
      </c>
      <c r="I53" s="6">
        <f>'МАКС_п-ка 3кв.'!I53+'ВТБ_п-ка 3кв.'!I53</f>
        <v>363.99900000000002</v>
      </c>
      <c r="J53" s="6">
        <f>'МАКС_п-ка 3кв.'!J53+'ВТБ_п-ка 3кв.'!J53</f>
        <v>37.5</v>
      </c>
    </row>
    <row r="54" spans="1:10" ht="31.5">
      <c r="A54" s="16" t="s">
        <v>52</v>
      </c>
      <c r="B54" s="6">
        <f>'МАКС_п-ка 3кв.'!B54+'ВТБ_п-ка 3кв.'!B54</f>
        <v>43334.729999999996</v>
      </c>
      <c r="C54" s="6">
        <f>'МАКС_п-ка 3кв.'!C54+'ВТБ_п-ка 3кв.'!C54</f>
        <v>8236.2479999999996</v>
      </c>
      <c r="D54" s="6">
        <f>'МАКС_п-ка 3кв.'!D54+'ВТБ_п-ка 3кв.'!D54</f>
        <v>26914.313999999998</v>
      </c>
      <c r="E54" s="6">
        <f>'МАКС_п-ка 3кв.'!E54+'ВТБ_п-ка 3кв.'!E54</f>
        <v>7725</v>
      </c>
      <c r="F54" s="6">
        <f>'МАКС_п-ка 3кв.'!F54+'ВТБ_п-ка 3кв.'!F54</f>
        <v>48.998999999999995</v>
      </c>
      <c r="G54" s="6">
        <f>'МАКС_п-ка 3кв.'!G54+'ВТБ_п-ка 3кв.'!G54</f>
        <v>3860.0009999999997</v>
      </c>
      <c r="H54" s="6">
        <f>'МАКС_п-ка 3кв.'!H54+'ВТБ_п-ка 3кв.'!H54</f>
        <v>1388.4990000000003</v>
      </c>
      <c r="I54" s="6">
        <f>'МАКС_п-ка 3кв.'!I54+'ВТБ_п-ка 3кв.'!I54</f>
        <v>768.24900000000002</v>
      </c>
      <c r="J54" s="6">
        <f>'МАКС_п-ка 3кв.'!J54+'ВТБ_п-ка 3кв.'!J54</f>
        <v>95.831999999999994</v>
      </c>
    </row>
    <row r="55" spans="1:10" ht="15.75">
      <c r="A55" s="5" t="s">
        <v>53</v>
      </c>
      <c r="B55" s="6">
        <f>'МАКС_п-ка 3кв.'!B55+'ВТБ_п-ка 3кв.'!B55</f>
        <v>0</v>
      </c>
      <c r="C55" s="6">
        <f>'МАКС_п-ка 3кв.'!C55+'ВТБ_п-ка 3кв.'!C55</f>
        <v>0</v>
      </c>
      <c r="D55" s="6">
        <f>'МАКС_п-ка 3кв.'!D55+'ВТБ_п-ка 3кв.'!D55</f>
        <v>0</v>
      </c>
      <c r="E55" s="6">
        <f>'МАКС_п-ка 3кв.'!E55+'ВТБ_п-ка 3кв.'!E55</f>
        <v>0</v>
      </c>
      <c r="F55" s="6">
        <f>'МАКС_п-ка 3кв.'!F55+'ВТБ_п-ка 3кв.'!F55</f>
        <v>0</v>
      </c>
      <c r="G55" s="6">
        <f>'МАКС_п-ка 3кв.'!G55+'ВТБ_п-ка 3кв.'!G55</f>
        <v>0</v>
      </c>
      <c r="H55" s="6">
        <f>'МАКС_п-ка 3кв.'!H55+'ВТБ_п-ка 3кв.'!H55</f>
        <v>0</v>
      </c>
      <c r="I55" s="6">
        <f>'МАКС_п-ка 3кв.'!I55+'ВТБ_п-ка 3кв.'!I55</f>
        <v>0</v>
      </c>
      <c r="J55" s="6">
        <f>'МАКС_п-ка 3кв.'!J55+'ВТБ_п-ка 3кв.'!J55</f>
        <v>0</v>
      </c>
    </row>
    <row r="56" spans="1:10" ht="15.75">
      <c r="A56" s="16" t="s">
        <v>54</v>
      </c>
      <c r="B56" s="6">
        <f>'МАКС_п-ка 3кв.'!B56+'ВТБ_п-ка 3кв.'!B56</f>
        <v>0</v>
      </c>
      <c r="C56" s="6">
        <f>'МАКС_п-ка 3кв.'!C56+'ВТБ_п-ка 3кв.'!C56</f>
        <v>0</v>
      </c>
      <c r="D56" s="6">
        <f>'МАКС_п-ка 3кв.'!D56+'ВТБ_п-ка 3кв.'!D56</f>
        <v>0</v>
      </c>
      <c r="E56" s="6">
        <f>'МАКС_п-ка 3кв.'!E56+'ВТБ_п-ка 3кв.'!E56</f>
        <v>0</v>
      </c>
      <c r="F56" s="6">
        <f>'МАКС_п-ка 3кв.'!F56+'ВТБ_п-ка 3кв.'!F56</f>
        <v>0</v>
      </c>
      <c r="G56" s="6">
        <f>'МАКС_п-ка 3кв.'!G56+'ВТБ_п-ка 3кв.'!G56</f>
        <v>0</v>
      </c>
      <c r="H56" s="6">
        <f>'МАКС_п-ка 3кв.'!H56+'ВТБ_п-ка 3кв.'!H56</f>
        <v>0</v>
      </c>
      <c r="I56" s="6">
        <f>'МАКС_п-ка 3кв.'!I56+'ВТБ_п-ка 3кв.'!I56</f>
        <v>0</v>
      </c>
      <c r="J56" s="6">
        <f>'МАКС_п-ка 3кв.'!J56+'ВТБ_п-ка 3кв.'!J56</f>
        <v>0</v>
      </c>
    </row>
    <row r="57" spans="1:10" ht="31.5">
      <c r="A57" s="24" t="s">
        <v>55</v>
      </c>
      <c r="B57" s="6">
        <f>'МАКС_п-ка 3кв.'!B57+'ВТБ_п-ка 3кв.'!B57</f>
        <v>1069.998</v>
      </c>
      <c r="C57" s="6">
        <f>'МАКС_п-ка 3кв.'!C57+'ВТБ_п-ка 3кв.'!C57</f>
        <v>1000.002</v>
      </c>
      <c r="D57" s="6">
        <f>'МАКС_п-ка 3кв.'!D57+'ВТБ_п-ка 3кв.'!D57</f>
        <v>114.999</v>
      </c>
      <c r="E57" s="6">
        <f>'МАКС_п-ка 3кв.'!E57+'ВТБ_п-ка 3кв.'!E57</f>
        <v>0</v>
      </c>
      <c r="F57" s="6">
        <f>'МАКС_п-ка 3кв.'!F57+'ВТБ_п-ка 3кв.'!F57</f>
        <v>0</v>
      </c>
      <c r="G57" s="6">
        <f>'МАКС_п-ка 3кв.'!G57+'ВТБ_п-ка 3кв.'!G57</f>
        <v>0</v>
      </c>
      <c r="H57" s="6">
        <f>'МАКС_п-ка 3кв.'!H57+'ВТБ_п-ка 3кв.'!H57</f>
        <v>0</v>
      </c>
      <c r="I57" s="6">
        <f>'МАКС_п-ка 3кв.'!I57+'ВТБ_п-ка 3кв.'!I57</f>
        <v>0</v>
      </c>
      <c r="J57" s="6">
        <f>'МАКС_п-ка 3кв.'!J57+'ВТБ_п-ка 3кв.'!J57</f>
        <v>0</v>
      </c>
    </row>
    <row r="58" spans="1:10" ht="15.75">
      <c r="A58" s="5" t="s">
        <v>56</v>
      </c>
      <c r="B58" s="6">
        <f>'МАКС_п-ка 3кв.'!B58+'ВТБ_п-ка 3кв.'!B58</f>
        <v>0</v>
      </c>
      <c r="C58" s="6">
        <f>'МАКС_п-ка 3кв.'!C58+'ВТБ_п-ка 3кв.'!C58</f>
        <v>0</v>
      </c>
      <c r="D58" s="6">
        <f>'МАКС_п-ка 3кв.'!D58+'ВТБ_п-ка 3кв.'!D58</f>
        <v>0</v>
      </c>
      <c r="E58" s="6">
        <f>'МАКС_п-ка 3кв.'!E58+'ВТБ_п-ка 3кв.'!E58</f>
        <v>0</v>
      </c>
      <c r="F58" s="6">
        <f>'МАКС_п-ка 3кв.'!F58+'ВТБ_п-ка 3кв.'!F58</f>
        <v>0</v>
      </c>
      <c r="G58" s="6">
        <f>'МАКС_п-ка 3кв.'!G58+'ВТБ_п-ка 3кв.'!G58</f>
        <v>0</v>
      </c>
      <c r="H58" s="6">
        <f>'МАКС_п-ка 3кв.'!H58+'ВТБ_п-ка 3кв.'!H58</f>
        <v>0</v>
      </c>
      <c r="I58" s="6">
        <f>'МАКС_п-ка 3кв.'!I58+'ВТБ_п-ка 3кв.'!I58</f>
        <v>0</v>
      </c>
      <c r="J58" s="6">
        <f>'МАКС_п-ка 3кв.'!J58+'ВТБ_п-ка 3кв.'!J58</f>
        <v>0</v>
      </c>
    </row>
    <row r="59" spans="1:10" ht="15.75">
      <c r="A59" s="5" t="s">
        <v>57</v>
      </c>
      <c r="B59" s="6">
        <f>'МАКС_п-ка 3кв.'!B59+'ВТБ_п-ка 3кв.'!B59</f>
        <v>0</v>
      </c>
      <c r="C59" s="6">
        <f>'МАКС_п-ка 3кв.'!C59+'ВТБ_п-ка 3кв.'!C59</f>
        <v>0</v>
      </c>
      <c r="D59" s="6">
        <f>'МАКС_п-ка 3кв.'!D59+'ВТБ_п-ка 3кв.'!D59</f>
        <v>0</v>
      </c>
      <c r="E59" s="6">
        <f>'МАКС_п-ка 3кв.'!E59+'ВТБ_п-ка 3кв.'!E59</f>
        <v>0</v>
      </c>
      <c r="F59" s="6">
        <f>'МАКС_п-ка 3кв.'!F59+'ВТБ_п-ка 3кв.'!F59</f>
        <v>0</v>
      </c>
      <c r="G59" s="6">
        <f>'МАКС_п-ка 3кв.'!G59+'ВТБ_п-ка 3кв.'!G59</f>
        <v>0</v>
      </c>
      <c r="H59" s="6">
        <f>'МАКС_п-ка 3кв.'!H59+'ВТБ_п-ка 3кв.'!H59</f>
        <v>0</v>
      </c>
      <c r="I59" s="6">
        <f>'МАКС_п-ка 3кв.'!I59+'ВТБ_п-ка 3кв.'!I59</f>
        <v>0</v>
      </c>
      <c r="J59" s="6">
        <f>'МАКС_п-ка 3кв.'!J59+'ВТБ_п-ка 3кв.'!J59</f>
        <v>0</v>
      </c>
    </row>
    <row r="60" spans="1:10" ht="15.75">
      <c r="A60" s="5" t="s">
        <v>58</v>
      </c>
      <c r="B60" s="6">
        <f>'МАКС_п-ка 3кв.'!B60+'ВТБ_п-ка 3кв.'!B60</f>
        <v>0</v>
      </c>
      <c r="C60" s="6">
        <f>'МАКС_п-ка 3кв.'!C60+'ВТБ_п-ка 3кв.'!C60</f>
        <v>0</v>
      </c>
      <c r="D60" s="6">
        <f>'МАКС_п-ка 3кв.'!D60+'ВТБ_п-ка 3кв.'!D60</f>
        <v>0</v>
      </c>
      <c r="E60" s="6">
        <f>'МАКС_п-ка 3кв.'!E60+'ВТБ_п-ка 3кв.'!E60</f>
        <v>0</v>
      </c>
      <c r="F60" s="6">
        <f>'МАКС_п-ка 3кв.'!F60+'ВТБ_п-ка 3кв.'!F60</f>
        <v>0</v>
      </c>
      <c r="G60" s="6">
        <f>'МАКС_п-ка 3кв.'!G60+'ВТБ_п-ка 3кв.'!G60</f>
        <v>0</v>
      </c>
      <c r="H60" s="6">
        <f>'МАКС_п-ка 3кв.'!H60+'ВТБ_п-ка 3кв.'!H60</f>
        <v>0</v>
      </c>
      <c r="I60" s="6">
        <f>'МАКС_п-ка 3кв.'!I60+'ВТБ_п-ка 3кв.'!I60</f>
        <v>0</v>
      </c>
      <c r="J60" s="6">
        <f>'МАКС_п-ка 3кв.'!J60+'ВТБ_п-ка 3кв.'!J60</f>
        <v>0</v>
      </c>
    </row>
    <row r="61" spans="1:10" ht="31.5">
      <c r="A61" s="25" t="s">
        <v>59</v>
      </c>
      <c r="B61" s="6">
        <f>'МАКС_п-ка 3кв.'!B61+'ВТБ_п-ка 3кв.'!B61</f>
        <v>40256.493000000002</v>
      </c>
      <c r="C61" s="6">
        <f>'МАКС_п-ка 3кв.'!C61+'ВТБ_п-ка 3кв.'!C61</f>
        <v>7020.7530000000006</v>
      </c>
      <c r="D61" s="6">
        <f>'МАКС_п-ка 3кв.'!D61+'ВТБ_п-ка 3кв.'!D61</f>
        <v>54466.245000000003</v>
      </c>
      <c r="E61" s="6">
        <f>'МАКС_п-ка 3кв.'!E61+'ВТБ_п-ка 3кв.'!E61</f>
        <v>0</v>
      </c>
      <c r="F61" s="6">
        <f>'МАКС_п-ка 3кв.'!F61+'ВТБ_п-ка 3кв.'!F61</f>
        <v>792.75</v>
      </c>
      <c r="G61" s="6">
        <f>'МАКС_п-ка 3кв.'!G61+'ВТБ_п-ка 3кв.'!G61</f>
        <v>4839.9989999999998</v>
      </c>
      <c r="H61" s="6">
        <f>'МАКС_п-ка 3кв.'!H61+'ВТБ_п-ка 3кв.'!H61</f>
        <v>1746</v>
      </c>
      <c r="I61" s="6">
        <f>'МАКС_п-ка 3кв.'!I61+'ВТБ_п-ка 3кв.'!I61</f>
        <v>979.74900000000002</v>
      </c>
      <c r="J61" s="6">
        <f>'МАКС_п-ка 3кв.'!J61+'ВТБ_п-ка 3кв.'!J61</f>
        <v>0</v>
      </c>
    </row>
    <row r="62" spans="1:10" ht="15.75">
      <c r="A62" s="26" t="s">
        <v>60</v>
      </c>
      <c r="B62" s="6">
        <f>'МАКС_п-ка 3кв.'!B62+'ВТБ_п-ка 3кв.'!B62</f>
        <v>7869.7559999999994</v>
      </c>
      <c r="C62" s="6">
        <f>'МАКС_п-ка 3кв.'!C62+'ВТБ_п-ка 3кв.'!C62</f>
        <v>4857.9960000000001</v>
      </c>
      <c r="D62" s="6">
        <f>'МАКС_п-ка 3кв.'!D62+'ВТБ_п-ка 3кв.'!D62</f>
        <v>12567.246000000001</v>
      </c>
      <c r="E62" s="6">
        <f>'МАКС_п-ка 3кв.'!E62+'ВТБ_п-ка 3кв.'!E62</f>
        <v>1116.249</v>
      </c>
      <c r="F62" s="6">
        <f>'МАКС_п-ка 3кв.'!F62+'ВТБ_п-ка 3кв.'!F62</f>
        <v>161.00099999999998</v>
      </c>
      <c r="G62" s="6">
        <f>'МАКС_п-ка 3кв.'!G62+'ВТБ_п-ка 3кв.'!G62</f>
        <v>757.5</v>
      </c>
      <c r="H62" s="6">
        <f>'МАКС_п-ка 3кв.'!H62+'ВТБ_п-ка 3кв.'!H62</f>
        <v>273.50099999999998</v>
      </c>
      <c r="I62" s="6">
        <f>'МАКС_п-ка 3кв.'!I62+'ВТБ_п-ка 3кв.'!I62</f>
        <v>154.251</v>
      </c>
      <c r="J62" s="6">
        <f>'МАКС_п-ка 3кв.'!J62+'ВТБ_п-ка 3кв.'!J62</f>
        <v>23.999999999999996</v>
      </c>
    </row>
    <row r="63" spans="1:10" ht="15.75">
      <c r="A63" s="27" t="s">
        <v>61</v>
      </c>
      <c r="B63" s="6">
        <f>'МАКС_п-ка 3кв.'!B63+'ВТБ_п-ка 3кв.'!B63</f>
        <v>17825.756999999998</v>
      </c>
      <c r="C63" s="6">
        <f>'МАКС_п-ка 3кв.'!C63+'ВТБ_п-ка 3кв.'!C63</f>
        <v>3952.7489999999998</v>
      </c>
      <c r="D63" s="6">
        <f>'МАКС_п-ка 3кв.'!D63+'ВТБ_п-ка 3кв.'!D63</f>
        <v>17576.246999999999</v>
      </c>
      <c r="E63" s="6">
        <f>'МАКС_п-ка 3кв.'!E63+'ВТБ_п-ка 3кв.'!E63</f>
        <v>2124.9989999999998</v>
      </c>
      <c r="F63" s="6">
        <f>'МАКС_п-ка 3кв.'!F63+'ВТБ_п-ка 3кв.'!F63</f>
        <v>1056</v>
      </c>
      <c r="G63" s="6">
        <f>'МАКС_п-ка 3кв.'!G63+'ВТБ_п-ка 3кв.'!G63</f>
        <v>1145.499</v>
      </c>
      <c r="H63" s="6">
        <f>'МАКС_п-ка 3кв.'!H63+'ВТБ_п-ка 3кв.'!H63</f>
        <v>415.25099999999998</v>
      </c>
      <c r="I63" s="6">
        <f>'МАКС_п-ка 3кв.'!I63+'ВТБ_п-ка 3кв.'!I63</f>
        <v>238.5</v>
      </c>
      <c r="J63" s="6">
        <f>'МАКС_п-ка 3кв.'!J63+'ВТБ_п-ка 3кв.'!J63</f>
        <v>53.751000000000005</v>
      </c>
    </row>
    <row r="64" spans="1:10" ht="31.5">
      <c r="A64" s="28" t="s">
        <v>62</v>
      </c>
      <c r="B64" s="6">
        <f>'МАКС_п-ка 3кв.'!B64+'ВТБ_п-ка 3кв.'!B64</f>
        <v>14856.066000000001</v>
      </c>
      <c r="C64" s="6">
        <f>'МАКС_п-ка 3кв.'!C64+'ВТБ_п-ка 3кв.'!C64</f>
        <v>4021.1979999999999</v>
      </c>
      <c r="D64" s="6">
        <f>'МАКС_п-ка 3кв.'!D64+'ВТБ_п-ка 3кв.'!D64</f>
        <v>26752.737000000001</v>
      </c>
      <c r="E64" s="6">
        <f>'МАКС_п-ка 3кв.'!E64+'ВТБ_п-ка 3кв.'!E64</f>
        <v>2054.8399999999997</v>
      </c>
      <c r="F64" s="6">
        <f>'МАКС_п-ка 3кв.'!F64+'ВТБ_п-ка 3кв.'!F64</f>
        <v>51.581000000000003</v>
      </c>
      <c r="G64" s="6">
        <f>'МАКС_п-ка 3кв.'!G64+'ВТБ_п-ка 3кв.'!G64</f>
        <v>1136.0319999999999</v>
      </c>
      <c r="H64" s="6">
        <f>'МАКС_п-ка 3кв.'!H64+'ВТБ_п-ка 3кв.'!H64</f>
        <v>413.48299999999995</v>
      </c>
      <c r="I64" s="6">
        <f>'МАКС_п-ка 3кв.'!I64+'ВТБ_п-ка 3кв.'!I64</f>
        <v>242.17699999999996</v>
      </c>
      <c r="J64" s="6">
        <f>'МАКС_п-ка 3кв.'!J64+'ВТБ_п-ка 3кв.'!J64</f>
        <v>48.225999999999992</v>
      </c>
    </row>
    <row r="65" spans="1:10" s="9" customFormat="1" ht="15.75">
      <c r="A65" s="7" t="s">
        <v>63</v>
      </c>
      <c r="B65" s="8">
        <f>SUM(B47:B64)</f>
        <v>202707.29099999997</v>
      </c>
      <c r="C65" s="8">
        <f t="shared" ref="C65:J65" si="5">SUM(C47:C64)</f>
        <v>47992.673999999992</v>
      </c>
      <c r="D65" s="8">
        <f t="shared" si="5"/>
        <v>290365.77</v>
      </c>
      <c r="E65" s="8">
        <f t="shared" si="5"/>
        <v>45776.748000000007</v>
      </c>
      <c r="F65" s="8">
        <f t="shared" si="5"/>
        <v>2785.7520000000004</v>
      </c>
      <c r="G65" s="8">
        <f t="shared" si="5"/>
        <v>15811.5</v>
      </c>
      <c r="H65" s="8">
        <f t="shared" si="5"/>
        <v>5691.5010000000002</v>
      </c>
      <c r="I65" s="8">
        <f t="shared" si="5"/>
        <v>3159.7470000000008</v>
      </c>
      <c r="J65" s="8">
        <f t="shared" si="5"/>
        <v>547.33500000000004</v>
      </c>
    </row>
    <row r="66" spans="1:10" ht="15.75">
      <c r="A66" s="16" t="s">
        <v>64</v>
      </c>
      <c r="B66" s="6">
        <f>'МАКС_п-ка 3кв.'!B66+'ВТБ_п-ка 3кв.'!B66</f>
        <v>871.74900000000002</v>
      </c>
      <c r="C66" s="6">
        <f>'МАКС_п-ка 3кв.'!C66+'ВТБ_п-ка 3кв.'!C66</f>
        <v>0</v>
      </c>
      <c r="D66" s="6">
        <f>'МАКС_п-ка 3кв.'!D66+'ВТБ_п-ка 3кв.'!D66</f>
        <v>1161.009</v>
      </c>
      <c r="E66" s="6">
        <f>'МАКС_п-ка 3кв.'!E66+'ВТБ_п-ка 3кв.'!E66</f>
        <v>0</v>
      </c>
      <c r="F66" s="6">
        <f>'МАКС_п-ка 3кв.'!F66+'ВТБ_п-ка 3кв.'!F66</f>
        <v>0</v>
      </c>
      <c r="G66" s="6">
        <f>'МАКС_п-ка 3кв.'!G66+'ВТБ_п-ка 3кв.'!G66</f>
        <v>89.001000000000005</v>
      </c>
      <c r="H66" s="6">
        <f>'МАКС_п-ка 3кв.'!H66+'ВТБ_п-ка 3кв.'!H66</f>
        <v>35.750999999999998</v>
      </c>
      <c r="I66" s="6">
        <f>'МАКС_п-ка 3кв.'!I66+'ВТБ_п-ка 3кв.'!I66</f>
        <v>29.750999999999998</v>
      </c>
      <c r="J66" s="6">
        <f>'МАКС_п-ка 3кв.'!J66+'ВТБ_п-ка 3кв.'!J66</f>
        <v>0</v>
      </c>
    </row>
    <row r="67" spans="1:10" ht="15.75">
      <c r="A67" s="24" t="s">
        <v>65</v>
      </c>
      <c r="B67" s="6">
        <f>'МАКС_п-ка 3кв.'!B67+'ВТБ_п-ка 3кв.'!B67</f>
        <v>2339.7510000000002</v>
      </c>
      <c r="C67" s="6">
        <f>'МАКС_п-ка 3кв.'!C67+'ВТБ_п-ка 3кв.'!C67</f>
        <v>20.000999999999998</v>
      </c>
      <c r="D67" s="6">
        <f>'МАКС_п-ка 3кв.'!D67+'ВТБ_п-ка 3кв.'!D67</f>
        <v>1163.25</v>
      </c>
      <c r="E67" s="6">
        <f>'МАКС_п-ка 3кв.'!E67+'ВТБ_п-ка 3кв.'!E67</f>
        <v>0</v>
      </c>
      <c r="F67" s="6">
        <f>'МАКС_п-ка 3кв.'!F67+'ВТБ_п-ка 3кв.'!F67</f>
        <v>3.9989999999999997</v>
      </c>
      <c r="G67" s="6">
        <f>'МАКС_п-ка 3кв.'!G67+'ВТБ_п-ка 3кв.'!G67</f>
        <v>78.501000000000005</v>
      </c>
      <c r="H67" s="6">
        <f>'МАКС_п-ка 3кв.'!H67+'ВТБ_п-ка 3кв.'!H67</f>
        <v>32.000999999999998</v>
      </c>
      <c r="I67" s="6">
        <f>'МАКС_п-ка 3кв.'!I67+'ВТБ_п-ка 3кв.'!I67</f>
        <v>27.999000000000002</v>
      </c>
      <c r="J67" s="6">
        <f>'МАКС_п-ка 3кв.'!J67+'ВТБ_п-ка 3кв.'!J67</f>
        <v>0</v>
      </c>
    </row>
    <row r="68" spans="1:10" ht="15.75">
      <c r="A68" s="24" t="s">
        <v>66</v>
      </c>
      <c r="B68" s="6">
        <f>'МАКС_п-ка 3кв.'!B68+'ВТБ_п-ка 3кв.'!B68</f>
        <v>9497.7510000000002</v>
      </c>
      <c r="C68" s="6">
        <f>'МАКС_п-ка 3кв.'!C68+'ВТБ_п-ка 3кв.'!C68</f>
        <v>678.56999999999994</v>
      </c>
      <c r="D68" s="6">
        <f>'МАКС_п-ка 3кв.'!D68+'ВТБ_п-ка 3кв.'!D68</f>
        <v>428.57099999999997</v>
      </c>
      <c r="E68" s="6">
        <f>'МАКС_п-ка 3кв.'!E68+'ВТБ_п-ка 3кв.'!E68</f>
        <v>0</v>
      </c>
      <c r="F68" s="6">
        <f>'МАКС_п-ка 3кв.'!F68+'ВТБ_п-ка 3кв.'!F68</f>
        <v>0</v>
      </c>
      <c r="G68" s="6">
        <f>'МАКС_п-ка 3кв.'!G68+'ВТБ_п-ка 3кв.'!G68</f>
        <v>0</v>
      </c>
      <c r="H68" s="6">
        <f>'МАКС_п-ка 3кв.'!H68+'ВТБ_п-ка 3кв.'!H68</f>
        <v>0</v>
      </c>
      <c r="I68" s="6">
        <f>'МАКС_п-ка 3кв.'!I68+'ВТБ_п-ка 3кв.'!I68</f>
        <v>0</v>
      </c>
      <c r="J68" s="6">
        <f>'МАКС_п-ка 3кв.'!J68+'ВТБ_п-ка 3кв.'!J68</f>
        <v>0</v>
      </c>
    </row>
    <row r="69" spans="1:10" ht="15.75">
      <c r="A69" s="24" t="s">
        <v>67</v>
      </c>
      <c r="B69" s="6">
        <f>'МАКС_п-ка 3кв.'!B69+'ВТБ_п-ка 3кв.'!B69</f>
        <v>10702.749</v>
      </c>
      <c r="C69" s="6">
        <f>'МАКС_п-ка 3кв.'!C69+'ВТБ_п-ка 3кв.'!C69</f>
        <v>290.00099999999998</v>
      </c>
      <c r="D69" s="6">
        <f>'МАКС_п-ка 3кв.'!D69+'ВТБ_п-ка 3кв.'!D69</f>
        <v>10724.495999999999</v>
      </c>
      <c r="E69" s="6">
        <f>'МАКС_п-ка 3кв.'!E69+'ВТБ_п-ка 3кв.'!E69</f>
        <v>337.5</v>
      </c>
      <c r="F69" s="6">
        <f>'МАКС_п-ка 3кв.'!F69+'ВТБ_п-ка 3кв.'!F69</f>
        <v>221.751</v>
      </c>
      <c r="G69" s="6">
        <f>'МАКС_п-ка 3кв.'!G69+'ВТБ_п-ка 3кв.'!G69</f>
        <v>357.75</v>
      </c>
      <c r="H69" s="6">
        <f>'МАКС_п-ка 3кв.'!H69+'ВТБ_п-ка 3кв.'!H69</f>
        <v>126.75</v>
      </c>
      <c r="I69" s="6">
        <f>'МАКС_п-ка 3кв.'!I69+'ВТБ_п-ка 3кв.'!I69</f>
        <v>65.001000000000005</v>
      </c>
      <c r="J69" s="6">
        <f>'МАКС_п-ка 3кв.'!J69+'ВТБ_п-ка 3кв.'!J69</f>
        <v>0</v>
      </c>
    </row>
    <row r="70" spans="1:10" ht="31.5">
      <c r="A70" s="10" t="s">
        <v>68</v>
      </c>
      <c r="B70" s="6">
        <f>'МАКС_п-ка 3кв.'!B70+'ВТБ_п-ка 3кв.'!B70</f>
        <v>0</v>
      </c>
      <c r="C70" s="6">
        <f>'МАКС_п-ка 3кв.'!C70+'ВТБ_п-ка 3кв.'!C70</f>
        <v>974.99999999999989</v>
      </c>
      <c r="D70" s="6">
        <f>'МАКС_п-ка 3кв.'!D70+'ВТБ_п-ка 3кв.'!D70</f>
        <v>0</v>
      </c>
      <c r="E70" s="6">
        <f>'МАКС_п-ка 3кв.'!E70+'ВТБ_п-ка 3кв.'!E70</f>
        <v>0</v>
      </c>
      <c r="F70" s="6">
        <f>'МАКС_п-ка 3кв.'!F70+'ВТБ_п-ка 3кв.'!F70</f>
        <v>0</v>
      </c>
      <c r="G70" s="6">
        <f>'МАКС_п-ка 3кв.'!G70+'ВТБ_п-ка 3кв.'!G70</f>
        <v>0</v>
      </c>
      <c r="H70" s="6">
        <f>'МАКС_п-ка 3кв.'!H70+'ВТБ_п-ка 3кв.'!H70</f>
        <v>0</v>
      </c>
      <c r="I70" s="6">
        <f>'МАКС_п-ка 3кв.'!I70+'ВТБ_п-ка 3кв.'!I70</f>
        <v>0</v>
      </c>
      <c r="J70" s="6">
        <f>'МАКС_п-ка 3кв.'!J70+'ВТБ_п-ка 3кв.'!J70</f>
        <v>0</v>
      </c>
    </row>
    <row r="71" spans="1:10" ht="15.75">
      <c r="A71" s="29" t="s">
        <v>69</v>
      </c>
      <c r="B71" s="6">
        <f>'МАКС_п-ка 3кв.'!B71+'ВТБ_п-ка 3кв.'!B71</f>
        <v>0</v>
      </c>
      <c r="C71" s="6">
        <f>'МАКС_п-ка 3кв.'!C71+'ВТБ_п-ка 3кв.'!C71</f>
        <v>0</v>
      </c>
      <c r="D71" s="6">
        <f>'МАКС_п-ка 3кв.'!D71+'ВТБ_п-ка 3кв.'!D71</f>
        <v>0</v>
      </c>
      <c r="E71" s="6">
        <f>'МАКС_п-ка 3кв.'!E71+'ВТБ_п-ка 3кв.'!E71</f>
        <v>0</v>
      </c>
      <c r="F71" s="6">
        <f>'МАКС_п-ка 3кв.'!F71+'ВТБ_п-ка 3кв.'!F71</f>
        <v>0</v>
      </c>
      <c r="G71" s="6">
        <f>'МАКС_п-ка 3кв.'!G71+'ВТБ_п-ка 3кв.'!G71</f>
        <v>0</v>
      </c>
      <c r="H71" s="6">
        <f>'МАКС_п-ка 3кв.'!H71+'ВТБ_п-ка 3кв.'!H71</f>
        <v>0</v>
      </c>
      <c r="I71" s="6">
        <f>'МАКС_п-ка 3кв.'!I71+'ВТБ_п-ка 3кв.'!I71</f>
        <v>0</v>
      </c>
      <c r="J71" s="6">
        <f>'МАКС_п-ка 3кв.'!J71+'ВТБ_п-ка 3кв.'!J71</f>
        <v>0</v>
      </c>
    </row>
    <row r="72" spans="1:10" ht="15.75">
      <c r="A72" s="54" t="s">
        <v>127</v>
      </c>
      <c r="B72" s="6">
        <f>'МАКС_п-ка 3кв.'!B72+'ВТБ_п-ка 3кв.'!B72</f>
        <v>0</v>
      </c>
      <c r="C72" s="6">
        <f>'МАКС_п-ка 3кв.'!C72+'ВТБ_п-ка 3кв.'!C72</f>
        <v>0</v>
      </c>
      <c r="D72" s="6">
        <f>'МАКС_п-ка 3кв.'!D72+'ВТБ_п-ка 3кв.'!D72</f>
        <v>0</v>
      </c>
      <c r="E72" s="6">
        <f>'МАКС_п-ка 3кв.'!E72+'ВТБ_п-ка 3кв.'!E72</f>
        <v>0</v>
      </c>
      <c r="F72" s="6">
        <f>'МАКС_п-ка 3кв.'!F72+'ВТБ_п-ка 3кв.'!F72</f>
        <v>0</v>
      </c>
      <c r="G72" s="6">
        <f>'МАКС_п-ка 3кв.'!G72+'ВТБ_п-ка 3кв.'!G72</f>
        <v>0</v>
      </c>
      <c r="H72" s="6">
        <f>'МАКС_п-ка 3кв.'!H72+'ВТБ_п-ка 3кв.'!H72</f>
        <v>0</v>
      </c>
      <c r="I72" s="6">
        <f>'МАКС_п-ка 3кв.'!I72+'ВТБ_п-ка 3кв.'!I72</f>
        <v>0</v>
      </c>
      <c r="J72" s="6">
        <f>'МАКС_п-ка 3кв.'!J72+'ВТБ_п-ка 3кв.'!J72</f>
        <v>0</v>
      </c>
    </row>
    <row r="73" spans="1:10" ht="15.75">
      <c r="A73" s="53" t="s">
        <v>128</v>
      </c>
      <c r="B73" s="6">
        <f>'МАКС_п-ка 3кв.'!B73+'ВТБ_п-ка 3кв.'!B73</f>
        <v>0</v>
      </c>
      <c r="C73" s="6">
        <f>'МАКС_п-ка 3кв.'!C73+'ВТБ_п-ка 3кв.'!C73</f>
        <v>0</v>
      </c>
      <c r="D73" s="6">
        <f>'МАКС_п-ка 3кв.'!D73+'ВТБ_п-ка 3кв.'!D73</f>
        <v>0</v>
      </c>
      <c r="E73" s="6">
        <f>'МАКС_п-ка 3кв.'!E73+'ВТБ_п-ка 3кв.'!E73</f>
        <v>0</v>
      </c>
      <c r="F73" s="6">
        <f>'МАКС_п-ка 3кв.'!F73+'ВТБ_п-ка 3кв.'!F73</f>
        <v>0</v>
      </c>
      <c r="G73" s="6">
        <f>'МАКС_п-ка 3кв.'!G73+'ВТБ_п-ка 3кв.'!G73</f>
        <v>0</v>
      </c>
      <c r="H73" s="6">
        <f>'МАКС_п-ка 3кв.'!H73+'ВТБ_п-ка 3кв.'!H73</f>
        <v>0</v>
      </c>
      <c r="I73" s="6">
        <f>'МАКС_п-ка 3кв.'!I73+'ВТБ_п-ка 3кв.'!I73</f>
        <v>0</v>
      </c>
      <c r="J73" s="6">
        <f>'МАКС_п-ка 3кв.'!J73+'ВТБ_п-ка 3кв.'!J73</f>
        <v>0</v>
      </c>
    </row>
    <row r="74" spans="1:10" ht="15.75">
      <c r="A74" s="53" t="s">
        <v>129</v>
      </c>
      <c r="B74" s="6">
        <f>'МАКС_п-ка 3кв.'!B74+'ВТБ_п-ка 3кв.'!B74</f>
        <v>0</v>
      </c>
      <c r="C74" s="6">
        <f>'МАКС_п-ка 3кв.'!C74+'ВТБ_п-ка 3кв.'!C74</f>
        <v>0</v>
      </c>
      <c r="D74" s="6">
        <f>'МАКС_п-ка 3кв.'!D74+'ВТБ_п-ка 3кв.'!D74</f>
        <v>0</v>
      </c>
      <c r="E74" s="6">
        <f>'МАКС_п-ка 3кв.'!E74+'ВТБ_п-ка 3кв.'!E74</f>
        <v>0</v>
      </c>
      <c r="F74" s="6">
        <f>'МАКС_п-ка 3кв.'!F74+'ВТБ_п-ка 3кв.'!F74</f>
        <v>0</v>
      </c>
      <c r="G74" s="6">
        <f>'МАКС_п-ка 3кв.'!G74+'ВТБ_п-ка 3кв.'!G74</f>
        <v>0</v>
      </c>
      <c r="H74" s="6">
        <f>'МАКС_п-ка 3кв.'!H74+'ВТБ_п-ка 3кв.'!H74</f>
        <v>0</v>
      </c>
      <c r="I74" s="6">
        <f>'МАКС_п-ка 3кв.'!I74+'ВТБ_п-ка 3кв.'!I74</f>
        <v>0</v>
      </c>
      <c r="J74" s="6">
        <f>'МАКС_п-ка 3кв.'!J74+'ВТБ_п-ка 3кв.'!J74</f>
        <v>0</v>
      </c>
    </row>
    <row r="75" spans="1:10" ht="15.75">
      <c r="A75" s="53" t="s">
        <v>130</v>
      </c>
      <c r="B75" s="6">
        <f>'МАКС_п-ка 3кв.'!B75+'ВТБ_п-ка 3кв.'!B75</f>
        <v>0</v>
      </c>
      <c r="C75" s="6">
        <f>'МАКС_п-ка 3кв.'!C75+'ВТБ_п-ка 3кв.'!C75</f>
        <v>0</v>
      </c>
      <c r="D75" s="6">
        <f>'МАКС_п-ка 3кв.'!D75+'ВТБ_п-ка 3кв.'!D75</f>
        <v>0</v>
      </c>
      <c r="E75" s="6">
        <f>'МАКС_п-ка 3кв.'!E75+'ВТБ_п-ка 3кв.'!E75</f>
        <v>0</v>
      </c>
      <c r="F75" s="6">
        <f>'МАКС_п-ка 3кв.'!F75+'ВТБ_п-ка 3кв.'!F75</f>
        <v>0</v>
      </c>
      <c r="G75" s="6">
        <f>'МАКС_п-ка 3кв.'!G75+'ВТБ_п-ка 3кв.'!G75</f>
        <v>0</v>
      </c>
      <c r="H75" s="6">
        <f>'МАКС_п-ка 3кв.'!H75+'ВТБ_п-ка 3кв.'!H75</f>
        <v>0</v>
      </c>
      <c r="I75" s="6">
        <f>'МАКС_п-ка 3кв.'!I75+'ВТБ_п-ка 3кв.'!I75</f>
        <v>0</v>
      </c>
      <c r="J75" s="6">
        <f>'МАКС_п-ка 3кв.'!J75+'ВТБ_п-ка 3кв.'!J75</f>
        <v>0</v>
      </c>
    </row>
    <row r="76" spans="1:10" ht="15.75">
      <c r="A76" s="59" t="s">
        <v>70</v>
      </c>
      <c r="B76" s="6">
        <f>'МАКС_п-ка 3кв.'!B76+'ВТБ_п-ка 3кв.'!B76</f>
        <v>0</v>
      </c>
      <c r="C76" s="6">
        <f>'МАКС_п-ка 3кв.'!C76+'ВТБ_п-ка 3кв.'!C76</f>
        <v>0</v>
      </c>
      <c r="D76" s="6">
        <f>'МАКС_п-ка 3кв.'!D76+'ВТБ_п-ка 3кв.'!D76</f>
        <v>0</v>
      </c>
      <c r="E76" s="6">
        <f>'МАКС_п-ка 3кв.'!E76+'ВТБ_п-ка 3кв.'!E76</f>
        <v>0</v>
      </c>
      <c r="F76" s="6">
        <f>'МАКС_п-ка 3кв.'!F76+'ВТБ_п-ка 3кв.'!F76</f>
        <v>0</v>
      </c>
      <c r="G76" s="6">
        <f>'МАКС_п-ка 3кв.'!G76+'ВТБ_п-ка 3кв.'!G76</f>
        <v>0</v>
      </c>
      <c r="H76" s="6">
        <f>'МАКС_п-ка 3кв.'!H76+'ВТБ_п-ка 3кв.'!H76</f>
        <v>0</v>
      </c>
      <c r="I76" s="6">
        <f>'МАКС_п-ка 3кв.'!I76+'ВТБ_п-ка 3кв.'!I76</f>
        <v>0</v>
      </c>
      <c r="J76" s="6">
        <f>'МАКС_п-ка 3кв.'!J76+'ВТБ_п-ка 3кв.'!J76</f>
        <v>0</v>
      </c>
    </row>
    <row r="77" spans="1:10" ht="15.75">
      <c r="A77" s="54" t="s">
        <v>126</v>
      </c>
      <c r="B77" s="6">
        <f>'МАКС_п-ка 3кв.'!B77+'ВТБ_п-ка 3кв.'!B77</f>
        <v>0</v>
      </c>
      <c r="C77" s="6">
        <f>'МАКС_п-ка 3кв.'!C77+'ВТБ_п-ка 3кв.'!C77</f>
        <v>0</v>
      </c>
      <c r="D77" s="6">
        <f>'МАКС_п-ка 3кв.'!D77+'ВТБ_п-ка 3кв.'!D77</f>
        <v>0</v>
      </c>
      <c r="E77" s="6">
        <f>'МАКС_п-ка 3кв.'!E77+'ВТБ_п-ка 3кв.'!E77</f>
        <v>0</v>
      </c>
      <c r="F77" s="6">
        <f>'МАКС_п-ка 3кв.'!F77+'ВТБ_п-ка 3кв.'!F77</f>
        <v>0</v>
      </c>
      <c r="G77" s="6">
        <f>'МАКС_п-ка 3кв.'!G77+'ВТБ_п-ка 3кв.'!G77</f>
        <v>0</v>
      </c>
      <c r="H77" s="6">
        <f>'МАКС_п-ка 3кв.'!H77+'ВТБ_п-ка 3кв.'!H77</f>
        <v>0</v>
      </c>
      <c r="I77" s="6">
        <f>'МАКС_п-ка 3кв.'!I77+'ВТБ_п-ка 3кв.'!I77</f>
        <v>0</v>
      </c>
      <c r="J77" s="6">
        <f>'МАКС_п-ка 3кв.'!J77+'ВТБ_п-ка 3кв.'!J77</f>
        <v>0</v>
      </c>
    </row>
    <row r="78" spans="1:10" ht="15.75">
      <c r="A78" s="5" t="s">
        <v>71</v>
      </c>
      <c r="B78" s="6">
        <f>'МАКС_п-ка 3кв.'!B78+'ВТБ_п-ка 3кв.'!B78</f>
        <v>0</v>
      </c>
      <c r="C78" s="6">
        <f>'МАКС_п-ка 3кв.'!C78+'ВТБ_п-ка 3кв.'!C78</f>
        <v>0</v>
      </c>
      <c r="D78" s="6">
        <f>'МАКС_п-ка 3кв.'!D78+'ВТБ_п-ка 3кв.'!D78</f>
        <v>0</v>
      </c>
      <c r="E78" s="6">
        <f>'МАКС_п-ка 3кв.'!E78+'ВТБ_п-ка 3кв.'!E78</f>
        <v>0</v>
      </c>
      <c r="F78" s="6">
        <f>'МАКС_п-ка 3кв.'!F78+'ВТБ_п-ка 3кв.'!F78</f>
        <v>0</v>
      </c>
      <c r="G78" s="6">
        <f>'МАКС_п-ка 3кв.'!G78+'ВТБ_п-ка 3кв.'!G78</f>
        <v>0</v>
      </c>
      <c r="H78" s="6">
        <f>'МАКС_п-ка 3кв.'!H78+'ВТБ_п-ка 3кв.'!H78</f>
        <v>0</v>
      </c>
      <c r="I78" s="6">
        <f>'МАКС_п-ка 3кв.'!I78+'ВТБ_п-ка 3кв.'!I78</f>
        <v>0</v>
      </c>
      <c r="J78" s="6">
        <f>'МАКС_п-ка 3кв.'!J78+'ВТБ_п-ка 3кв.'!J78</f>
        <v>0</v>
      </c>
    </row>
    <row r="79" spans="1:10" ht="15.75">
      <c r="A79" s="24" t="s">
        <v>72</v>
      </c>
      <c r="B79" s="6">
        <f>'МАКС_п-ка 3кв.'!B79+'ВТБ_п-ка 3кв.'!B79</f>
        <v>0</v>
      </c>
      <c r="C79" s="6">
        <f>'МАКС_п-ка 3кв.'!C79+'ВТБ_п-ка 3кв.'!C79</f>
        <v>0</v>
      </c>
      <c r="D79" s="6">
        <f>'МАКС_п-ка 3кв.'!D79+'ВТБ_п-ка 3кв.'!D79</f>
        <v>112.50900000000001</v>
      </c>
      <c r="E79" s="6">
        <f>'МАКС_п-ка 3кв.'!E79+'ВТБ_п-ка 3кв.'!E79</f>
        <v>0</v>
      </c>
      <c r="F79" s="6">
        <f>'МАКС_п-ка 3кв.'!F79+'ВТБ_п-ка 3кв.'!F79</f>
        <v>0</v>
      </c>
      <c r="G79" s="6">
        <f>'МАКС_п-ка 3кв.'!G79+'ВТБ_п-ка 3кв.'!G79</f>
        <v>0</v>
      </c>
      <c r="H79" s="6">
        <f>'МАКС_п-ка 3кв.'!H79+'ВТБ_п-ка 3кв.'!H79</f>
        <v>0</v>
      </c>
      <c r="I79" s="6">
        <f>'МАКС_п-ка 3кв.'!I79+'ВТБ_п-ка 3кв.'!I79</f>
        <v>0</v>
      </c>
      <c r="J79" s="6">
        <f>'МАКС_п-ка 3кв.'!J79+'ВТБ_п-ка 3кв.'!J79</f>
        <v>0</v>
      </c>
    </row>
    <row r="80" spans="1:10" s="9" customFormat="1" ht="15.75">
      <c r="A80" s="31" t="s">
        <v>73</v>
      </c>
      <c r="B80" s="8">
        <f>SUM(B66:B79)</f>
        <v>23412</v>
      </c>
      <c r="C80" s="8">
        <f t="shared" ref="C80:I80" si="6">SUM(C66:C79)</f>
        <v>1963.5719999999997</v>
      </c>
      <c r="D80" s="8">
        <f t="shared" si="6"/>
        <v>13589.834999999999</v>
      </c>
      <c r="E80" s="8">
        <f t="shared" si="6"/>
        <v>337.5</v>
      </c>
      <c r="F80" s="8">
        <f t="shared" si="6"/>
        <v>225.75</v>
      </c>
      <c r="G80" s="8">
        <f t="shared" si="6"/>
        <v>525.25199999999995</v>
      </c>
      <c r="H80" s="8">
        <f t="shared" si="6"/>
        <v>194.50200000000001</v>
      </c>
      <c r="I80" s="8">
        <f t="shared" si="6"/>
        <v>122.751</v>
      </c>
      <c r="J80" s="8">
        <f>SUM(J66:J79)</f>
        <v>0</v>
      </c>
    </row>
    <row r="81" spans="1:10" ht="15.75">
      <c r="A81" s="12" t="s">
        <v>74</v>
      </c>
      <c r="B81" s="6">
        <f>'МАКС_п-ка 3кв.'!B81+'ВТБ_п-ка 3кв.'!B81</f>
        <v>0</v>
      </c>
      <c r="C81" s="6">
        <f>'МАКС_п-ка 3кв.'!C81+'ВТБ_п-ка 3кв.'!C81</f>
        <v>0</v>
      </c>
      <c r="D81" s="6">
        <f>'МАКС_п-ка 3кв.'!D81+'ВТБ_п-ка 3кв.'!D81</f>
        <v>0</v>
      </c>
      <c r="E81" s="6">
        <f>'МАКС_п-ка 3кв.'!E81+'ВТБ_п-ка 3кв.'!E81</f>
        <v>0</v>
      </c>
      <c r="F81" s="6">
        <f>'МАКС_п-ка 3кв.'!F81+'ВТБ_п-ка 3кв.'!F81</f>
        <v>0</v>
      </c>
      <c r="G81" s="6">
        <f>'МАКС_п-ка 3кв.'!G81+'ВТБ_п-ка 3кв.'!G81</f>
        <v>0</v>
      </c>
      <c r="H81" s="6">
        <f>'МАКС_п-ка 3кв.'!H81+'ВТБ_п-ка 3кв.'!H81</f>
        <v>0</v>
      </c>
      <c r="I81" s="6">
        <f>'МАКС_п-ка 3кв.'!I81+'ВТБ_п-ка 3кв.'!I81</f>
        <v>0</v>
      </c>
      <c r="J81" s="6">
        <f>'МАКС_п-ка 3кв.'!J81+'ВТБ_п-ка 3кв.'!J81</f>
        <v>0</v>
      </c>
    </row>
    <row r="82" spans="1:10" ht="15.75">
      <c r="A82" s="12" t="s">
        <v>75</v>
      </c>
      <c r="B82" s="6">
        <f>'МАКС_п-ка 3кв.'!B82+'ВТБ_п-ка 3кв.'!B82</f>
        <v>0</v>
      </c>
      <c r="C82" s="6">
        <f>'МАКС_п-ка 3кв.'!C82+'ВТБ_п-ка 3кв.'!C82</f>
        <v>0</v>
      </c>
      <c r="D82" s="6">
        <f>'МАКС_п-ка 3кв.'!D82+'ВТБ_п-ка 3кв.'!D82</f>
        <v>0</v>
      </c>
      <c r="E82" s="6">
        <f>'МАКС_п-ка 3кв.'!E82+'ВТБ_п-ка 3кв.'!E82</f>
        <v>0</v>
      </c>
      <c r="F82" s="6">
        <f>'МАКС_п-ка 3кв.'!F82+'ВТБ_п-ка 3кв.'!F82</f>
        <v>0</v>
      </c>
      <c r="G82" s="6">
        <f>'МАКС_п-ка 3кв.'!G82+'ВТБ_п-ка 3кв.'!G82</f>
        <v>0</v>
      </c>
      <c r="H82" s="6">
        <f>'МАКС_п-ка 3кв.'!H82+'ВТБ_п-ка 3кв.'!H82</f>
        <v>0</v>
      </c>
      <c r="I82" s="6">
        <f>'МАКС_п-ка 3кв.'!I82+'ВТБ_п-ка 3кв.'!I82</f>
        <v>0</v>
      </c>
      <c r="J82" s="6">
        <f>'МАКС_п-ка 3кв.'!J82+'ВТБ_п-ка 3кв.'!J82</f>
        <v>0</v>
      </c>
    </row>
    <row r="83" spans="1:10" ht="15.75">
      <c r="A83" s="12" t="s">
        <v>76</v>
      </c>
      <c r="B83" s="6">
        <f>'МАКС_п-ка 3кв.'!B83+'ВТБ_п-ка 3кв.'!B83</f>
        <v>0</v>
      </c>
      <c r="C83" s="6">
        <f>'МАКС_п-ка 3кв.'!C83+'ВТБ_п-ка 3кв.'!C83</f>
        <v>0</v>
      </c>
      <c r="D83" s="6">
        <f>'МАКС_п-ка 3кв.'!D83+'ВТБ_п-ка 3кв.'!D83</f>
        <v>0</v>
      </c>
      <c r="E83" s="6">
        <f>'МАКС_п-ка 3кв.'!E83+'ВТБ_п-ка 3кв.'!E83</f>
        <v>0</v>
      </c>
      <c r="F83" s="6">
        <f>'МАКС_п-ка 3кв.'!F83+'ВТБ_п-ка 3кв.'!F83</f>
        <v>0</v>
      </c>
      <c r="G83" s="6">
        <f>'МАКС_п-ка 3кв.'!G83+'ВТБ_п-ка 3кв.'!G83</f>
        <v>0</v>
      </c>
      <c r="H83" s="6">
        <f>'МАКС_п-ка 3кв.'!H83+'ВТБ_п-ка 3кв.'!H83</f>
        <v>0</v>
      </c>
      <c r="I83" s="6">
        <f>'МАКС_п-ка 3кв.'!I83+'ВТБ_п-ка 3кв.'!I83</f>
        <v>0</v>
      </c>
      <c r="J83" s="6">
        <f>'МАКС_п-ка 3кв.'!J83+'ВТБ_п-ка 3кв.'!J83</f>
        <v>0</v>
      </c>
    </row>
    <row r="84" spans="1:10" ht="15.75">
      <c r="A84" s="12" t="s">
        <v>77</v>
      </c>
      <c r="B84" s="6">
        <f>'МАКС_п-ка 3кв.'!B84+'ВТБ_п-ка 3кв.'!B84</f>
        <v>0</v>
      </c>
      <c r="C84" s="6">
        <f>'МАКС_п-ка 3кв.'!C84+'ВТБ_п-ка 3кв.'!C84</f>
        <v>0</v>
      </c>
      <c r="D84" s="6">
        <f>'МАКС_п-ка 3кв.'!D84+'ВТБ_п-ка 3кв.'!D84</f>
        <v>0</v>
      </c>
      <c r="E84" s="6">
        <f>'МАКС_п-ка 3кв.'!E84+'ВТБ_п-ка 3кв.'!E84</f>
        <v>0</v>
      </c>
      <c r="F84" s="6">
        <f>'МАКС_п-ка 3кв.'!F84+'ВТБ_п-ка 3кв.'!F84</f>
        <v>0</v>
      </c>
      <c r="G84" s="6">
        <f>'МАКС_п-ка 3кв.'!G84+'ВТБ_п-ка 3кв.'!G84</f>
        <v>0</v>
      </c>
      <c r="H84" s="6">
        <f>'МАКС_п-ка 3кв.'!H84+'ВТБ_п-ка 3кв.'!H84</f>
        <v>0</v>
      </c>
      <c r="I84" s="6">
        <f>'МАКС_п-ка 3кв.'!I84+'ВТБ_п-ка 3кв.'!I84</f>
        <v>0</v>
      </c>
      <c r="J84" s="6">
        <f>'МАКС_п-ка 3кв.'!J84+'ВТБ_п-ка 3кв.'!J84</f>
        <v>0</v>
      </c>
    </row>
    <row r="85" spans="1:10" ht="15.75">
      <c r="A85" s="12" t="s">
        <v>78</v>
      </c>
      <c r="B85" s="6">
        <f>'МАКС_п-ка 3кв.'!B85+'ВТБ_п-ка 3кв.'!B85</f>
        <v>0</v>
      </c>
      <c r="C85" s="6">
        <f>'МАКС_п-ка 3кв.'!C85+'ВТБ_п-ка 3кв.'!C85</f>
        <v>0</v>
      </c>
      <c r="D85" s="6">
        <f>'МАКС_п-ка 3кв.'!D85+'ВТБ_п-ка 3кв.'!D85</f>
        <v>0</v>
      </c>
      <c r="E85" s="6">
        <f>'МАКС_п-ка 3кв.'!E85+'ВТБ_п-ка 3кв.'!E85</f>
        <v>0</v>
      </c>
      <c r="F85" s="6">
        <f>'МАКС_п-ка 3кв.'!F85+'ВТБ_п-ка 3кв.'!F85</f>
        <v>0</v>
      </c>
      <c r="G85" s="6">
        <f>'МАКС_п-ка 3кв.'!G85+'ВТБ_п-ка 3кв.'!G85</f>
        <v>0</v>
      </c>
      <c r="H85" s="6">
        <f>'МАКС_п-ка 3кв.'!H85+'ВТБ_п-ка 3кв.'!H85</f>
        <v>0</v>
      </c>
      <c r="I85" s="6">
        <f>'МАКС_п-ка 3кв.'!I85+'ВТБ_п-ка 3кв.'!I85</f>
        <v>0</v>
      </c>
      <c r="J85" s="6">
        <f>'МАКС_п-ка 3кв.'!J85+'ВТБ_п-ка 3кв.'!J85</f>
        <v>0</v>
      </c>
    </row>
    <row r="86" spans="1:10" ht="15.75">
      <c r="A86" s="12" t="s">
        <v>79</v>
      </c>
      <c r="B86" s="6">
        <f>'МАКС_п-ка 3кв.'!B86+'ВТБ_п-ка 3кв.'!B86</f>
        <v>0</v>
      </c>
      <c r="C86" s="6">
        <f>'МАКС_п-ка 3кв.'!C86+'ВТБ_п-ка 3кв.'!C86</f>
        <v>0</v>
      </c>
      <c r="D86" s="6">
        <f>'МАКС_п-ка 3кв.'!D86+'ВТБ_п-ка 3кв.'!D86</f>
        <v>0</v>
      </c>
      <c r="E86" s="6">
        <f>'МАКС_п-ка 3кв.'!E86+'ВТБ_п-ка 3кв.'!E86</f>
        <v>0</v>
      </c>
      <c r="F86" s="6">
        <f>'МАКС_п-ка 3кв.'!F86+'ВТБ_п-ка 3кв.'!F86</f>
        <v>0</v>
      </c>
      <c r="G86" s="6">
        <f>'МАКС_п-ка 3кв.'!G86+'ВТБ_п-ка 3кв.'!G86</f>
        <v>0</v>
      </c>
      <c r="H86" s="6">
        <f>'МАКС_п-ка 3кв.'!H86+'ВТБ_п-ка 3кв.'!H86</f>
        <v>0</v>
      </c>
      <c r="I86" s="6">
        <f>'МАКС_п-ка 3кв.'!I86+'ВТБ_п-ка 3кв.'!I86</f>
        <v>0</v>
      </c>
      <c r="J86" s="6">
        <f>'МАКС_п-ка 3кв.'!J86+'ВТБ_п-ка 3кв.'!J86</f>
        <v>0</v>
      </c>
    </row>
    <row r="87" spans="1:10" ht="15.75">
      <c r="A87" s="12" t="s">
        <v>80</v>
      </c>
      <c r="B87" s="6">
        <f>'МАКС_п-ка 3кв.'!B87+'ВТБ_п-ка 3кв.'!B87</f>
        <v>0</v>
      </c>
      <c r="C87" s="6">
        <f>'МАКС_п-ка 3кв.'!C87+'ВТБ_п-ка 3кв.'!C87</f>
        <v>0</v>
      </c>
      <c r="D87" s="6">
        <f>'МАКС_п-ка 3кв.'!D87+'ВТБ_п-ка 3кв.'!D87</f>
        <v>0</v>
      </c>
      <c r="E87" s="6">
        <f>'МАКС_п-ка 3кв.'!E87+'ВТБ_п-ка 3кв.'!E87</f>
        <v>0</v>
      </c>
      <c r="F87" s="6">
        <f>'МАКС_п-ка 3кв.'!F87+'ВТБ_п-ка 3кв.'!F87</f>
        <v>0</v>
      </c>
      <c r="G87" s="6">
        <f>'МАКС_п-ка 3кв.'!G87+'ВТБ_п-ка 3кв.'!G87</f>
        <v>0</v>
      </c>
      <c r="H87" s="6">
        <f>'МАКС_п-ка 3кв.'!H87+'ВТБ_п-ка 3кв.'!H87</f>
        <v>0</v>
      </c>
      <c r="I87" s="6">
        <f>'МАКС_п-ка 3кв.'!I87+'ВТБ_п-ка 3кв.'!I87</f>
        <v>0</v>
      </c>
      <c r="J87" s="6">
        <f>'МАКС_п-ка 3кв.'!J87+'ВТБ_п-ка 3кв.'!J87</f>
        <v>0</v>
      </c>
    </row>
    <row r="88" spans="1:10" ht="15.75">
      <c r="A88" s="12" t="s">
        <v>81</v>
      </c>
      <c r="B88" s="6">
        <f>'МАКС_п-ка 3кв.'!B88+'ВТБ_п-ка 3кв.'!B88</f>
        <v>0</v>
      </c>
      <c r="C88" s="6">
        <f>'МАКС_п-ка 3кв.'!C88+'ВТБ_п-ка 3кв.'!C88</f>
        <v>0</v>
      </c>
      <c r="D88" s="6">
        <f>'МАКС_п-ка 3кв.'!D88+'ВТБ_п-ка 3кв.'!D88</f>
        <v>0</v>
      </c>
      <c r="E88" s="6">
        <f>'МАКС_п-ка 3кв.'!E88+'ВТБ_п-ка 3кв.'!E88</f>
        <v>0</v>
      </c>
      <c r="F88" s="6">
        <f>'МАКС_п-ка 3кв.'!F88+'ВТБ_п-ка 3кв.'!F88</f>
        <v>0</v>
      </c>
      <c r="G88" s="6">
        <f>'МАКС_п-ка 3кв.'!G88+'ВТБ_п-ка 3кв.'!G88</f>
        <v>0</v>
      </c>
      <c r="H88" s="6">
        <f>'МАКС_п-ка 3кв.'!H88+'ВТБ_п-ка 3кв.'!H88</f>
        <v>0</v>
      </c>
      <c r="I88" s="6">
        <f>'МАКС_п-ка 3кв.'!I88+'ВТБ_п-ка 3кв.'!I88</f>
        <v>0</v>
      </c>
      <c r="J88" s="6">
        <f>'МАКС_п-ка 3кв.'!J88+'ВТБ_п-ка 3кв.'!J88</f>
        <v>0</v>
      </c>
    </row>
    <row r="89" spans="1:10" ht="15.75">
      <c r="A89" s="12" t="s">
        <v>82</v>
      </c>
      <c r="B89" s="6">
        <f>'МАКС_п-ка 3кв.'!B89+'ВТБ_п-ка 3кв.'!B89</f>
        <v>0</v>
      </c>
      <c r="C89" s="6">
        <f>'МАКС_п-ка 3кв.'!C89+'ВТБ_п-ка 3кв.'!C89</f>
        <v>0</v>
      </c>
      <c r="D89" s="6">
        <f>'МАКС_п-ка 3кв.'!D89+'ВТБ_п-ка 3кв.'!D89</f>
        <v>0</v>
      </c>
      <c r="E89" s="6">
        <f>'МАКС_п-ка 3кв.'!E89+'ВТБ_п-ка 3кв.'!E89</f>
        <v>0</v>
      </c>
      <c r="F89" s="6">
        <f>'МАКС_п-ка 3кв.'!F89+'ВТБ_п-ка 3кв.'!F89</f>
        <v>0</v>
      </c>
      <c r="G89" s="6">
        <f>'МАКС_п-ка 3кв.'!G89+'ВТБ_п-ка 3кв.'!G89</f>
        <v>0</v>
      </c>
      <c r="H89" s="6">
        <f>'МАКС_п-ка 3кв.'!H89+'ВТБ_п-ка 3кв.'!H89</f>
        <v>0</v>
      </c>
      <c r="I89" s="6">
        <f>'МАКС_п-ка 3кв.'!I89+'ВТБ_п-ка 3кв.'!I89</f>
        <v>0</v>
      </c>
      <c r="J89" s="6">
        <f>'МАКС_п-ка 3кв.'!J89+'ВТБ_п-ка 3кв.'!J89</f>
        <v>0</v>
      </c>
    </row>
    <row r="90" spans="1:10" s="9" customFormat="1" ht="15.75">
      <c r="A90" s="32" t="s">
        <v>83</v>
      </c>
      <c r="B90" s="6">
        <f>'МАКС_п-ка 3кв.'!B90+'ВТБ_п-ка 3кв.'!B90</f>
        <v>4152.0059999999994</v>
      </c>
      <c r="C90" s="6">
        <f>'МАКС_п-ка 3кв.'!C90+'ВТБ_п-ка 3кв.'!C90</f>
        <v>2071.2570000000001</v>
      </c>
      <c r="D90" s="6">
        <f>'МАКС_п-ка 3кв.'!D90+'ВТБ_п-ка 3кв.'!D90</f>
        <v>12903.252</v>
      </c>
      <c r="E90" s="6">
        <f>'МАКС_п-ка 3кв.'!E90+'ВТБ_п-ка 3кв.'!E90</f>
        <v>950.00099999999998</v>
      </c>
      <c r="F90" s="6">
        <f>'МАКС_п-ка 3кв.'!F90+'ВТБ_п-ка 3кв.'!F90</f>
        <v>24.75</v>
      </c>
      <c r="G90" s="6">
        <f>'МАКС_п-ка 3кв.'!G90+'ВТБ_п-ка 3кв.'!G90</f>
        <v>483</v>
      </c>
      <c r="H90" s="6">
        <f>'МАКС_п-ка 3кв.'!H90+'ВТБ_п-ка 3кв.'!H90</f>
        <v>172.749</v>
      </c>
      <c r="I90" s="6">
        <f>'МАКС_п-ка 3кв.'!I90+'ВТБ_п-ка 3кв.'!I90</f>
        <v>92.751000000000005</v>
      </c>
      <c r="J90" s="6">
        <f>'МАКС_п-ка 3кв.'!J90+'ВТБ_п-ка 3кв.'!J90</f>
        <v>12.500999999999999</v>
      </c>
    </row>
    <row r="91" spans="1:10" s="9" customFormat="1" ht="15.75">
      <c r="A91" s="33" t="s">
        <v>84</v>
      </c>
      <c r="B91" s="6">
        <f>'МАКС_п-ка 3кв.'!B91+'ВТБ_п-ка 3кв.'!B91</f>
        <v>5034.7470000000003</v>
      </c>
      <c r="C91" s="6">
        <f>'МАКС_п-ка 3кв.'!C91+'ВТБ_п-ка 3кв.'!C91</f>
        <v>1698.9989999999998</v>
      </c>
      <c r="D91" s="6">
        <f>'МАКС_п-ка 3кв.'!D91+'ВТБ_п-ка 3кв.'!D91</f>
        <v>11832.249</v>
      </c>
      <c r="E91" s="6">
        <f>'МАКС_п-ка 3кв.'!E91+'ВТБ_п-ка 3кв.'!E91</f>
        <v>642.50099999999998</v>
      </c>
      <c r="F91" s="6">
        <f>'МАКС_п-ка 3кв.'!F91+'ВТБ_п-ка 3кв.'!F91</f>
        <v>12</v>
      </c>
      <c r="G91" s="6">
        <f>'МАКС_п-ка 3кв.'!G91+'ВТБ_п-ка 3кв.'!G91</f>
        <v>408.75</v>
      </c>
      <c r="H91" s="6">
        <f>'МАКС_п-ка 3кв.'!H91+'ВТБ_п-ка 3кв.'!H91</f>
        <v>147</v>
      </c>
      <c r="I91" s="6">
        <f>'МАКС_п-ка 3кв.'!I91+'ВТБ_п-ка 3кв.'!I91</f>
        <v>81</v>
      </c>
      <c r="J91" s="6">
        <f>'МАКС_п-ка 3кв.'!J91+'ВТБ_п-ка 3кв.'!J91</f>
        <v>14.748000000000001</v>
      </c>
    </row>
    <row r="92" spans="1:10" s="9" customFormat="1" ht="15.75">
      <c r="A92" s="34" t="s">
        <v>85</v>
      </c>
      <c r="B92" s="6">
        <f>'МАКС_п-ка 3кв.'!B92+'ВТБ_п-ка 3кв.'!B92</f>
        <v>3161.2470000000003</v>
      </c>
      <c r="C92" s="6">
        <f>'МАКС_п-ка 3кв.'!C92+'ВТБ_п-ка 3кв.'!C92</f>
        <v>1458.75</v>
      </c>
      <c r="D92" s="6">
        <f>'МАКС_п-ка 3кв.'!D92+'ВТБ_п-ка 3кв.'!D92</f>
        <v>9906.494999999999</v>
      </c>
      <c r="E92" s="6">
        <f>'МАКС_п-ка 3кв.'!E92+'ВТБ_п-ка 3кв.'!E92</f>
        <v>410.49900000000002</v>
      </c>
      <c r="F92" s="6">
        <f>'МАКС_п-ка 3кв.'!F92+'ВТБ_п-ка 3кв.'!F92</f>
        <v>30</v>
      </c>
      <c r="G92" s="6">
        <f>'МАКС_п-ка 3кв.'!G92+'ВТБ_п-ка 3кв.'!G92</f>
        <v>336.99900000000002</v>
      </c>
      <c r="H92" s="6">
        <f>'МАКС_п-ка 3кв.'!H92+'ВТБ_п-ка 3кв.'!H92</f>
        <v>122.499</v>
      </c>
      <c r="I92" s="6">
        <f>'МАКС_п-ка 3кв.'!I92+'ВТБ_п-ка 3кв.'!I92</f>
        <v>71.001000000000005</v>
      </c>
      <c r="J92" s="6">
        <f>'МАКС_п-ка 3кв.'!J92+'ВТБ_п-ка 3кв.'!J92</f>
        <v>23.999999999999996</v>
      </c>
    </row>
    <row r="93" spans="1:10" s="9" customFormat="1" ht="15.75">
      <c r="A93" s="35" t="s">
        <v>86</v>
      </c>
      <c r="B93" s="6">
        <f>'МАКС_п-ка 3кв.'!B93+'ВТБ_п-ка 3кв.'!B93</f>
        <v>2972.4989999999998</v>
      </c>
      <c r="C93" s="6">
        <f>'МАКС_п-ка 3кв.'!C93+'ВТБ_п-ка 3кв.'!C93</f>
        <v>949.99800000000005</v>
      </c>
      <c r="D93" s="6">
        <f>'МАКС_п-ка 3кв.'!D93+'ВТБ_п-ка 3кв.'!D93</f>
        <v>7933.5119999999997</v>
      </c>
      <c r="E93" s="6">
        <f>'МАКС_п-ка 3кв.'!E93+'ВТБ_п-ка 3кв.'!E93</f>
        <v>287.00099999999998</v>
      </c>
      <c r="F93" s="6">
        <f>'МАКС_п-ка 3кв.'!F93+'ВТБ_п-ка 3кв.'!F93</f>
        <v>105.249</v>
      </c>
      <c r="G93" s="6">
        <f>'МАКС_п-ка 3кв.'!G93+'ВТБ_п-ка 3кв.'!G93</f>
        <v>257.25</v>
      </c>
      <c r="H93" s="6">
        <f>'МАКС_п-ка 3кв.'!H93+'ВТБ_п-ка 3кв.'!H93</f>
        <v>93.501000000000005</v>
      </c>
      <c r="I93" s="6">
        <f>'МАКС_п-ка 3кв.'!I93+'ВТБ_п-ка 3кв.'!I93</f>
        <v>54.248999999999995</v>
      </c>
      <c r="J93" s="6">
        <f>'МАКС_п-ка 3кв.'!J93+'ВТБ_п-ка 3кв.'!J93</f>
        <v>8.7509999999999994</v>
      </c>
    </row>
    <row r="94" spans="1:10" s="9" customFormat="1" ht="15.75">
      <c r="A94" s="35" t="s">
        <v>87</v>
      </c>
      <c r="B94" s="6">
        <f>'МАКС_п-ка 3кв.'!B94+'ВТБ_п-ка 3кв.'!B94</f>
        <v>3709.7490000000003</v>
      </c>
      <c r="C94" s="6">
        <f>'МАКС_п-ка 3кв.'!C94+'ВТБ_п-ка 3кв.'!C94</f>
        <v>906.50099999999998</v>
      </c>
      <c r="D94" s="6">
        <f>'МАКС_п-ка 3кв.'!D94+'ВТБ_п-ка 3кв.'!D94</f>
        <v>4148.2470000000003</v>
      </c>
      <c r="E94" s="6">
        <f>'МАКС_п-ка 3кв.'!E94+'ВТБ_п-ка 3кв.'!E94</f>
        <v>245.001</v>
      </c>
      <c r="F94" s="6">
        <f>'МАКС_п-ка 3кв.'!F94+'ВТБ_п-ка 3кв.'!F94</f>
        <v>93.248999999999995</v>
      </c>
      <c r="G94" s="6">
        <f>'МАКС_п-ка 3кв.'!G94+'ВТБ_п-ка 3кв.'!G94</f>
        <v>231.501</v>
      </c>
      <c r="H94" s="6">
        <f>'МАКС_п-ка 3кв.'!H94+'ВТБ_п-ка 3кв.'!H94</f>
        <v>84</v>
      </c>
      <c r="I94" s="6">
        <f>'МАКС_п-ка 3кв.'!I94+'ВТБ_п-ка 3кв.'!I94</f>
        <v>48.75</v>
      </c>
      <c r="J94" s="6">
        <f>'МАКС_п-ка 3кв.'!J94+'ВТБ_п-ка 3кв.'!J94</f>
        <v>24.249000000000002</v>
      </c>
    </row>
    <row r="95" spans="1:10" s="9" customFormat="1" ht="15.75">
      <c r="A95" s="35" t="s">
        <v>88</v>
      </c>
      <c r="B95" s="6">
        <f>'МАКС_п-ка 3кв.'!B95+'ВТБ_п-ка 3кв.'!B95</f>
        <v>1361.4960000000001</v>
      </c>
      <c r="C95" s="6">
        <f>'МАКС_п-ка 3кв.'!C95+'ВТБ_п-ка 3кв.'!C95</f>
        <v>750</v>
      </c>
      <c r="D95" s="6">
        <f>'МАКС_п-ка 3кв.'!D95+'ВТБ_п-ка 3кв.'!D95</f>
        <v>3880.0589999999997</v>
      </c>
      <c r="E95" s="6">
        <f>'МАКС_п-ка 3кв.'!E95+'ВТБ_п-ка 3кв.'!E95</f>
        <v>219.999</v>
      </c>
      <c r="F95" s="6">
        <f>'МАКС_п-ка 3кв.'!F95+'ВТБ_п-ка 3кв.'!F95</f>
        <v>5.25</v>
      </c>
      <c r="G95" s="6">
        <f>'МАКС_п-ка 3кв.'!G95+'ВТБ_п-ка 3кв.'!G95</f>
        <v>156.999</v>
      </c>
      <c r="H95" s="6">
        <f>'МАКС_п-ка 3кв.'!H95+'ВТБ_п-ка 3кв.'!H95</f>
        <v>56.751000000000005</v>
      </c>
      <c r="I95" s="6">
        <f>'МАКС_п-ка 3кв.'!I95+'ВТБ_п-ка 3кв.'!I95</f>
        <v>32.25</v>
      </c>
      <c r="J95" s="6">
        <f>'МАКС_п-ка 3кв.'!J95+'ВТБ_п-ка 3кв.'!J95</f>
        <v>7.4999999999999991</v>
      </c>
    </row>
    <row r="96" spans="1:10" s="9" customFormat="1" ht="15.75">
      <c r="A96" s="36" t="s">
        <v>89</v>
      </c>
      <c r="B96" s="6">
        <f>'МАКС_п-ка 3кв.'!B96+'ВТБ_п-ка 3кв.'!B96</f>
        <v>3473.0039999999999</v>
      </c>
      <c r="C96" s="6">
        <f>'МАКС_п-ка 3кв.'!C96+'ВТБ_п-ка 3кв.'!C96</f>
        <v>906.24900000000002</v>
      </c>
      <c r="D96" s="6">
        <f>'МАКС_п-ка 3кв.'!D96+'ВТБ_п-ка 3кв.'!D96</f>
        <v>3982.2509999999997</v>
      </c>
      <c r="E96" s="6">
        <f>'МАКС_п-ка 3кв.'!E96+'ВТБ_п-ка 3кв.'!E96</f>
        <v>337.5</v>
      </c>
      <c r="F96" s="6">
        <f>'МАКС_п-ка 3кв.'!F96+'ВТБ_п-ка 3кв.'!F96</f>
        <v>60.750000000000007</v>
      </c>
      <c r="G96" s="6">
        <f>'МАКС_п-ка 3кв.'!G96+'ВТБ_п-ка 3кв.'!G96</f>
        <v>228</v>
      </c>
      <c r="H96" s="6">
        <f>'МАКС_п-ка 3кв.'!H96+'ВТБ_п-ка 3кв.'!H96</f>
        <v>81.998999999999995</v>
      </c>
      <c r="I96" s="6">
        <f>'МАКС_п-ка 3кв.'!I96+'ВТБ_п-ка 3кв.'!I96</f>
        <v>45.500999999999998</v>
      </c>
      <c r="J96" s="6">
        <f>'МАКС_п-ка 3кв.'!J96+'ВТБ_п-ка 3кв.'!J96</f>
        <v>14.25</v>
      </c>
    </row>
    <row r="97" spans="1:10" s="9" customFormat="1" ht="15.75">
      <c r="A97" s="37" t="s">
        <v>90</v>
      </c>
      <c r="B97" s="6">
        <f>'МАКС_п-ка 3кв.'!B97+'ВТБ_п-ка 3кв.'!B97</f>
        <v>1899</v>
      </c>
      <c r="C97" s="6">
        <f>'МАКС_п-ка 3кв.'!C97+'ВТБ_п-ка 3кв.'!C97</f>
        <v>777.74400000000003</v>
      </c>
      <c r="D97" s="6">
        <f>'МАКС_п-ка 3кв.'!D97+'ВТБ_п-ка 3кв.'!D97</f>
        <v>5168.2500000000009</v>
      </c>
      <c r="E97" s="6">
        <f>'МАКС_п-ка 3кв.'!E97+'ВТБ_п-ка 3кв.'!E97</f>
        <v>232.00200000000001</v>
      </c>
      <c r="F97" s="6">
        <f>'МАКС_п-ка 3кв.'!F97+'ВТБ_п-ка 3кв.'!F97</f>
        <v>6.9990000000000006</v>
      </c>
      <c r="G97" s="6">
        <f>'МАКС_п-ка 3кв.'!G97+'ВТБ_п-ка 3кв.'!G97</f>
        <v>192.501</v>
      </c>
      <c r="H97" s="6">
        <f>'МАКС_п-ка 3кв.'!H97+'ВТБ_п-ка 3кв.'!H97</f>
        <v>69.248999999999995</v>
      </c>
      <c r="I97" s="6">
        <f>'МАКС_п-ка 3кв.'!I97+'ВТБ_п-ка 3кв.'!I97</f>
        <v>38.499000000000002</v>
      </c>
      <c r="J97" s="6">
        <f>'МАКС_п-ка 3кв.'!J97+'ВТБ_п-ка 3кв.'!J97</f>
        <v>15.750000000000002</v>
      </c>
    </row>
    <row r="98" spans="1:10" s="9" customFormat="1" ht="15.75">
      <c r="A98" s="37" t="s">
        <v>91</v>
      </c>
      <c r="B98" s="6">
        <f>'МАКС_п-ка 3кв.'!B98+'ВТБ_п-ка 3кв.'!B98</f>
        <v>4007.0009999999997</v>
      </c>
      <c r="C98" s="6">
        <f>'МАКС_п-ка 3кв.'!C98+'ВТБ_п-ка 3кв.'!C98</f>
        <v>966.50100000000009</v>
      </c>
      <c r="D98" s="6">
        <f>'МАКС_п-ка 3кв.'!D98+'ВТБ_п-ка 3кв.'!D98</f>
        <v>11864.246999999999</v>
      </c>
      <c r="E98" s="6">
        <f>'МАКС_п-ка 3кв.'!E98+'ВТБ_п-ка 3кв.'!E98</f>
        <v>372.24900000000002</v>
      </c>
      <c r="F98" s="6">
        <f>'МАКС_п-ка 3кв.'!F98+'ВТБ_п-ка 3кв.'!F98</f>
        <v>24</v>
      </c>
      <c r="G98" s="6">
        <f>'МАКС_п-ка 3кв.'!G98+'ВТБ_п-ка 3кв.'!G98</f>
        <v>271.00200000000001</v>
      </c>
      <c r="H98" s="6">
        <f>'МАКС_п-ка 3кв.'!H98+'ВТБ_п-ка 3кв.'!H98</f>
        <v>98.250000000000014</v>
      </c>
      <c r="I98" s="6">
        <f>'МАКС_п-ка 3кв.'!I98+'ВТБ_п-ка 3кв.'!I98</f>
        <v>56.498999999999995</v>
      </c>
      <c r="J98" s="6">
        <f>'МАКС_п-ка 3кв.'!J98+'ВТБ_п-ка 3кв.'!J98</f>
        <v>6.5009999999999994</v>
      </c>
    </row>
    <row r="99" spans="1:10" s="9" customFormat="1" ht="15.75">
      <c r="A99" s="31" t="s">
        <v>92</v>
      </c>
      <c r="B99" s="8">
        <f>SUM(B81:B98)</f>
        <v>29770.749</v>
      </c>
      <c r="C99" s="8">
        <f t="shared" ref="C99:J99" si="7">SUM(C81:C98)</f>
        <v>10485.999</v>
      </c>
      <c r="D99" s="8">
        <f t="shared" si="7"/>
        <v>71618.562000000005</v>
      </c>
      <c r="E99" s="8">
        <f t="shared" si="7"/>
        <v>3696.7529999999997</v>
      </c>
      <c r="F99" s="8">
        <f t="shared" si="7"/>
        <v>362.24700000000001</v>
      </c>
      <c r="G99" s="8">
        <f t="shared" si="7"/>
        <v>2566.002</v>
      </c>
      <c r="H99" s="8">
        <f t="shared" si="7"/>
        <v>925.99800000000005</v>
      </c>
      <c r="I99" s="8">
        <f t="shared" si="7"/>
        <v>520.5</v>
      </c>
      <c r="J99" s="8">
        <f t="shared" si="7"/>
        <v>128.25</v>
      </c>
    </row>
    <row r="100" spans="1:10" ht="31.5">
      <c r="A100" s="16" t="s">
        <v>93</v>
      </c>
      <c r="B100" s="6">
        <f>'МАКС_п-ка 3кв.'!B100+'ВТБ_п-ка 3кв.'!B100</f>
        <v>168</v>
      </c>
      <c r="C100" s="6">
        <f>'МАКС_п-ка 3кв.'!C100+'ВТБ_п-ка 3кв.'!C100</f>
        <v>0</v>
      </c>
      <c r="D100" s="6">
        <f>'МАКС_п-ка 3кв.'!D100+'ВТБ_п-ка 3кв.'!D100</f>
        <v>5981.0849999999991</v>
      </c>
      <c r="E100" s="6">
        <f>'МАКС_п-ка 3кв.'!E100+'ВТБ_п-ка 3кв.'!E100</f>
        <v>0</v>
      </c>
      <c r="F100" s="6">
        <f>'МАКС_п-ка 3кв.'!F100+'ВТБ_п-ка 3кв.'!F100</f>
        <v>0</v>
      </c>
      <c r="G100" s="6">
        <f>'МАКС_п-ка 3кв.'!G100+'ВТБ_п-ка 3кв.'!G100</f>
        <v>0</v>
      </c>
      <c r="H100" s="6">
        <f>'МАКС_п-ка 3кв.'!H100+'ВТБ_п-ка 3кв.'!H100</f>
        <v>0</v>
      </c>
      <c r="I100" s="6">
        <f>'МАКС_п-ка 3кв.'!I100+'ВТБ_п-ка 3кв.'!I100</f>
        <v>0</v>
      </c>
      <c r="J100" s="6">
        <f>'МАКС_п-ка 3кв.'!J100+'ВТБ_п-ка 3кв.'!J100</f>
        <v>0</v>
      </c>
    </row>
    <row r="101" spans="1:10" ht="31.5">
      <c r="A101" s="5" t="s">
        <v>94</v>
      </c>
      <c r="B101" s="6">
        <f>'МАКС_п-ка 3кв.'!B101+'ВТБ_п-ка 3кв.'!B101</f>
        <v>0</v>
      </c>
      <c r="C101" s="6">
        <f>'МАКС_п-ка 3кв.'!C101+'ВТБ_п-ка 3кв.'!C101</f>
        <v>0</v>
      </c>
      <c r="D101" s="6">
        <f>'МАКС_п-ка 3кв.'!D101+'ВТБ_п-ка 3кв.'!D101</f>
        <v>2499.9989999999998</v>
      </c>
      <c r="E101" s="6">
        <f>'МАКС_п-ка 3кв.'!E101+'ВТБ_п-ка 3кв.'!E101</f>
        <v>0</v>
      </c>
      <c r="F101" s="6">
        <f>'МАКС_п-ка 3кв.'!F101+'ВТБ_п-ка 3кв.'!F101</f>
        <v>0</v>
      </c>
      <c r="G101" s="6">
        <f>'МАКС_п-ка 3кв.'!G101+'ВТБ_п-ка 3кв.'!G101</f>
        <v>0</v>
      </c>
      <c r="H101" s="6">
        <f>'МАКС_п-ка 3кв.'!H101+'ВТБ_п-ка 3кв.'!H101</f>
        <v>0</v>
      </c>
      <c r="I101" s="6">
        <f>'МАКС_п-ка 3кв.'!I101+'ВТБ_п-ка 3кв.'!I101</f>
        <v>0</v>
      </c>
      <c r="J101" s="6">
        <f>'МАКС_п-ка 3кв.'!J101+'ВТБ_п-ка 3кв.'!J101</f>
        <v>0</v>
      </c>
    </row>
    <row r="102" spans="1:10" ht="47.25">
      <c r="A102" s="5" t="s">
        <v>95</v>
      </c>
      <c r="B102" s="6">
        <f>'МАКС_п-ка 3кв.'!B102+'ВТБ_п-ка 3кв.'!B102</f>
        <v>0</v>
      </c>
      <c r="C102" s="6">
        <f>'МАКС_п-ка 3кв.'!C102+'ВТБ_п-ка 3кв.'!C102</f>
        <v>0</v>
      </c>
      <c r="D102" s="6">
        <f>'МАКС_п-ка 3кв.'!D102+'ВТБ_п-ка 3кв.'!D102</f>
        <v>0</v>
      </c>
      <c r="E102" s="6">
        <f>'МАКС_п-ка 3кв.'!E102+'ВТБ_п-ка 3кв.'!E102</f>
        <v>0</v>
      </c>
      <c r="F102" s="6">
        <f>'МАКС_п-ка 3кв.'!F102+'ВТБ_п-ка 3кв.'!F102</f>
        <v>0</v>
      </c>
      <c r="G102" s="6">
        <f>'МАКС_п-ка 3кв.'!G102+'ВТБ_п-ка 3кв.'!G102</f>
        <v>0</v>
      </c>
      <c r="H102" s="6">
        <f>'МАКС_п-ка 3кв.'!H102+'ВТБ_п-ка 3кв.'!H102</f>
        <v>0</v>
      </c>
      <c r="I102" s="6">
        <f>'МАКС_п-ка 3кв.'!I102+'ВТБ_п-ка 3кв.'!I102</f>
        <v>0</v>
      </c>
      <c r="J102" s="6">
        <f>'МАКС_п-ка 3кв.'!J102+'ВТБ_п-ка 3кв.'!J102</f>
        <v>0</v>
      </c>
    </row>
    <row r="103" spans="1:10" s="9" customFormat="1" ht="15.75">
      <c r="A103" s="7" t="s">
        <v>96</v>
      </c>
      <c r="B103" s="8">
        <f>SUM(B100:B102)</f>
        <v>168</v>
      </c>
      <c r="C103" s="8">
        <f t="shared" ref="C103:J103" si="8">SUM(C100:C102)</f>
        <v>0</v>
      </c>
      <c r="D103" s="8">
        <f t="shared" si="8"/>
        <v>8481.0839999999989</v>
      </c>
      <c r="E103" s="8">
        <f t="shared" si="8"/>
        <v>0</v>
      </c>
      <c r="F103" s="8">
        <f t="shared" si="8"/>
        <v>0</v>
      </c>
      <c r="G103" s="8">
        <f t="shared" si="8"/>
        <v>0</v>
      </c>
      <c r="H103" s="8">
        <f t="shared" si="8"/>
        <v>0</v>
      </c>
      <c r="I103" s="8">
        <f t="shared" si="8"/>
        <v>0</v>
      </c>
      <c r="J103" s="8">
        <f t="shared" si="8"/>
        <v>0</v>
      </c>
    </row>
    <row r="104" spans="1:10" s="9" customFormat="1" ht="15.75">
      <c r="A104" s="38" t="s">
        <v>140</v>
      </c>
      <c r="B104" s="8">
        <f>SUM(B103,B99,B80,B65,B46,B41,B26,B13,B7)</f>
        <v>442095.70499999996</v>
      </c>
      <c r="C104" s="8">
        <f t="shared" ref="C104:J104" si="9">SUM(C103,C99,C80,C65,C46,C41,C26,C13,C7)</f>
        <v>140994.783</v>
      </c>
      <c r="D104" s="8">
        <f t="shared" si="9"/>
        <v>685211.28299999994</v>
      </c>
      <c r="E104" s="8">
        <f t="shared" si="9"/>
        <v>63218.001000000011</v>
      </c>
      <c r="F104" s="8">
        <f t="shared" si="9"/>
        <v>6090.7470000000003</v>
      </c>
      <c r="G104" s="8">
        <f t="shared" si="9"/>
        <v>33782.505000000005</v>
      </c>
      <c r="H104" s="8">
        <f t="shared" si="9"/>
        <v>12193.506000000001</v>
      </c>
      <c r="I104" s="8">
        <f t="shared" si="9"/>
        <v>6861.7500000000009</v>
      </c>
      <c r="J104" s="8">
        <f t="shared" si="9"/>
        <v>1017.921</v>
      </c>
    </row>
    <row r="106" spans="1:10">
      <c r="C106" s="39"/>
      <c r="H106" s="40"/>
    </row>
    <row r="108" spans="1:10" ht="15.75">
      <c r="A108" s="41" t="s">
        <v>97</v>
      </c>
      <c r="B108" s="43">
        <f t="shared" ref="B108:J108" si="10">B62+B92+B37</f>
        <v>14605.005000000001</v>
      </c>
      <c r="C108" s="43">
        <f t="shared" si="10"/>
        <v>7954.9949999999999</v>
      </c>
      <c r="D108" s="43">
        <f t="shared" si="10"/>
        <v>31951.734000000004</v>
      </c>
      <c r="E108" s="43">
        <f t="shared" si="10"/>
        <v>2045.499</v>
      </c>
      <c r="F108" s="43">
        <f t="shared" si="10"/>
        <v>209.75099999999998</v>
      </c>
      <c r="G108" s="43">
        <f t="shared" si="10"/>
        <v>1470.999</v>
      </c>
      <c r="H108" s="43">
        <f t="shared" si="10"/>
        <v>535.25099999999998</v>
      </c>
      <c r="I108" s="43">
        <f t="shared" si="10"/>
        <v>312.75300000000004</v>
      </c>
      <c r="J108" s="43">
        <f t="shared" si="10"/>
        <v>61.499999999999993</v>
      </c>
    </row>
    <row r="109" spans="1:10" ht="15.75">
      <c r="A109" s="44" t="s">
        <v>98</v>
      </c>
      <c r="B109" s="43">
        <f t="shared" ref="B109:J109" si="11">B45+B91</f>
        <v>37209.747000000003</v>
      </c>
      <c r="C109" s="43">
        <f t="shared" si="11"/>
        <v>6897.7469999999994</v>
      </c>
      <c r="D109" s="43">
        <f t="shared" si="11"/>
        <v>48070.248000000007</v>
      </c>
      <c r="E109" s="43">
        <f t="shared" si="11"/>
        <v>642.50099999999998</v>
      </c>
      <c r="F109" s="43">
        <f t="shared" si="11"/>
        <v>582.99900000000002</v>
      </c>
      <c r="G109" s="43">
        <f t="shared" si="11"/>
        <v>4347.9989999999998</v>
      </c>
      <c r="H109" s="43">
        <f t="shared" si="11"/>
        <v>1561.251</v>
      </c>
      <c r="I109" s="43">
        <f t="shared" si="11"/>
        <v>856.25099999999998</v>
      </c>
      <c r="J109" s="43">
        <f t="shared" si="11"/>
        <v>14.748000000000001</v>
      </c>
    </row>
    <row r="110" spans="1:10" ht="15.75">
      <c r="A110" s="45" t="s">
        <v>99</v>
      </c>
      <c r="B110" s="43">
        <f t="shared" ref="B110:J110" si="12">B61+B90</f>
        <v>44408.499000000003</v>
      </c>
      <c r="C110" s="43">
        <f t="shared" si="12"/>
        <v>9092.01</v>
      </c>
      <c r="D110" s="43">
        <f t="shared" si="12"/>
        <v>67369.497000000003</v>
      </c>
      <c r="E110" s="43">
        <f t="shared" si="12"/>
        <v>950.00099999999998</v>
      </c>
      <c r="F110" s="43">
        <f t="shared" si="12"/>
        <v>817.5</v>
      </c>
      <c r="G110" s="43">
        <f t="shared" si="12"/>
        <v>5322.9989999999998</v>
      </c>
      <c r="H110" s="43">
        <f t="shared" si="12"/>
        <v>1918.749</v>
      </c>
      <c r="I110" s="43">
        <f t="shared" si="12"/>
        <v>1072.5</v>
      </c>
      <c r="J110" s="43">
        <f t="shared" si="12"/>
        <v>12.500999999999999</v>
      </c>
    </row>
    <row r="111" spans="1:10" ht="31.5">
      <c r="A111" s="46" t="s">
        <v>100</v>
      </c>
      <c r="B111" s="43">
        <f t="shared" ref="B111:J111" si="13">B94+B95+B93+B63</f>
        <v>25869.500999999997</v>
      </c>
      <c r="C111" s="43">
        <f t="shared" si="13"/>
        <v>6559.2479999999996</v>
      </c>
      <c r="D111" s="43">
        <f t="shared" si="13"/>
        <v>33538.065000000002</v>
      </c>
      <c r="E111" s="43">
        <f t="shared" si="13"/>
        <v>2877</v>
      </c>
      <c r="F111" s="43">
        <f t="shared" si="13"/>
        <v>1259.748</v>
      </c>
      <c r="G111" s="43">
        <f t="shared" si="13"/>
        <v>1791.249</v>
      </c>
      <c r="H111" s="43">
        <f t="shared" si="13"/>
        <v>649.50299999999993</v>
      </c>
      <c r="I111" s="43">
        <f t="shared" si="13"/>
        <v>373.74900000000002</v>
      </c>
      <c r="J111" s="43">
        <f t="shared" si="13"/>
        <v>94.251000000000005</v>
      </c>
    </row>
    <row r="112" spans="1:10" ht="31.5">
      <c r="A112" s="47" t="s">
        <v>101</v>
      </c>
      <c r="B112" s="43">
        <f t="shared" ref="B112:J112" si="14">B96+B24</f>
        <v>21932.508000000002</v>
      </c>
      <c r="C112" s="43">
        <f t="shared" si="14"/>
        <v>4909.2510000000011</v>
      </c>
      <c r="D112" s="43">
        <f t="shared" si="14"/>
        <v>17119.010999999999</v>
      </c>
      <c r="E112" s="43">
        <f t="shared" si="14"/>
        <v>2562.5010000000002</v>
      </c>
      <c r="F112" s="43">
        <f t="shared" si="14"/>
        <v>657.24900000000002</v>
      </c>
      <c r="G112" s="43">
        <f t="shared" si="14"/>
        <v>1416.0000000000002</v>
      </c>
      <c r="H112" s="43">
        <f t="shared" si="14"/>
        <v>517.5</v>
      </c>
      <c r="I112" s="43">
        <f t="shared" si="14"/>
        <v>308.75099999999998</v>
      </c>
      <c r="J112" s="43">
        <f t="shared" si="14"/>
        <v>148.00200000000001</v>
      </c>
    </row>
    <row r="113" spans="1:10" ht="31.5">
      <c r="A113" s="48" t="s">
        <v>102</v>
      </c>
      <c r="B113" s="43">
        <f t="shared" ref="B113:J113" si="15">B38+B25</f>
        <v>29124.005999999998</v>
      </c>
      <c r="C113" s="43">
        <f t="shared" si="15"/>
        <v>7675.5030000000006</v>
      </c>
      <c r="D113" s="43">
        <f t="shared" si="15"/>
        <v>31920.258000000002</v>
      </c>
      <c r="E113" s="43">
        <f t="shared" si="15"/>
        <v>4081.0019999999995</v>
      </c>
      <c r="F113" s="43">
        <f t="shared" si="15"/>
        <v>171.501</v>
      </c>
      <c r="G113" s="43">
        <f t="shared" si="15"/>
        <v>2190.75</v>
      </c>
      <c r="H113" s="43">
        <f t="shared" si="15"/>
        <v>786.75</v>
      </c>
      <c r="I113" s="43">
        <f t="shared" si="15"/>
        <v>431.49899999999991</v>
      </c>
      <c r="J113" s="43">
        <f t="shared" si="15"/>
        <v>76.751999999999995</v>
      </c>
    </row>
    <row r="114" spans="1:10" ht="31.5">
      <c r="A114" s="49" t="s">
        <v>103</v>
      </c>
      <c r="B114" s="43">
        <f t="shared" ref="B114:J114" si="16">B98+B97+B39</f>
        <v>10392.501</v>
      </c>
      <c r="C114" s="43">
        <f t="shared" si="16"/>
        <v>3582.2460000000005</v>
      </c>
      <c r="D114" s="43">
        <f t="shared" si="16"/>
        <v>23923.241999999998</v>
      </c>
      <c r="E114" s="43">
        <f t="shared" si="16"/>
        <v>1034.25</v>
      </c>
      <c r="F114" s="43">
        <f t="shared" si="16"/>
        <v>97.24799999999999</v>
      </c>
      <c r="G114" s="43">
        <f t="shared" si="16"/>
        <v>820.50300000000004</v>
      </c>
      <c r="H114" s="43">
        <f t="shared" si="16"/>
        <v>299.49900000000002</v>
      </c>
      <c r="I114" s="43">
        <f t="shared" si="16"/>
        <v>178.24799999999999</v>
      </c>
      <c r="J114" s="43">
        <f t="shared" si="16"/>
        <v>25.251000000000001</v>
      </c>
    </row>
    <row r="115" spans="1:10" ht="31.5">
      <c r="A115" s="28" t="s">
        <v>62</v>
      </c>
      <c r="B115" s="43">
        <f t="shared" ref="B115:J115" si="17">B64+B40</f>
        <v>17434.89</v>
      </c>
      <c r="C115" s="43">
        <f t="shared" si="17"/>
        <v>5279.2659999999996</v>
      </c>
      <c r="D115" s="43">
        <f t="shared" si="17"/>
        <v>34274.915999999997</v>
      </c>
      <c r="E115" s="43">
        <f t="shared" si="17"/>
        <v>2432.2589999999996</v>
      </c>
      <c r="F115" s="43">
        <f t="shared" si="17"/>
        <v>60.387</v>
      </c>
      <c r="G115" s="43">
        <f t="shared" si="17"/>
        <v>1406.3069999999998</v>
      </c>
      <c r="H115" s="43">
        <f t="shared" si="17"/>
        <v>511.61199999999997</v>
      </c>
      <c r="I115" s="43">
        <f t="shared" si="17"/>
        <v>298.99899999999997</v>
      </c>
      <c r="J115" s="43">
        <f t="shared" si="17"/>
        <v>52.628999999999991</v>
      </c>
    </row>
    <row r="122" spans="1:10">
      <c r="B122" s="40"/>
      <c r="C122" s="40"/>
      <c r="D122" s="40"/>
      <c r="E122" s="40"/>
      <c r="F122" s="40"/>
      <c r="G122" s="40"/>
      <c r="H122" s="40"/>
      <c r="I122" s="40"/>
      <c r="J122" s="40"/>
    </row>
    <row r="123" spans="1:10">
      <c r="B123" s="40"/>
      <c r="C123" s="40"/>
      <c r="D123" s="40"/>
      <c r="E123" s="40"/>
      <c r="F123" s="40"/>
      <c r="G123" s="40"/>
      <c r="H123" s="40"/>
      <c r="I123" s="40"/>
      <c r="J123" s="40"/>
    </row>
    <row r="124" spans="1:10">
      <c r="B124" s="60"/>
      <c r="C124" s="60"/>
      <c r="D124" s="60"/>
      <c r="E124" s="60"/>
      <c r="F124" s="60"/>
      <c r="G124" s="60"/>
      <c r="H124" s="60"/>
      <c r="I124" s="60"/>
      <c r="J124" s="60"/>
    </row>
    <row r="127" spans="1:10">
      <c r="B127" s="40"/>
      <c r="C127" s="40"/>
      <c r="D127" s="40"/>
      <c r="E127" s="40"/>
      <c r="F127" s="40"/>
      <c r="G127" s="40"/>
      <c r="H127" s="40"/>
      <c r="I127" s="40"/>
      <c r="J127" s="40"/>
    </row>
    <row r="128" spans="1:10">
      <c r="B128" s="40"/>
      <c r="C128" s="40"/>
      <c r="D128" s="40"/>
      <c r="E128" s="40"/>
      <c r="F128" s="40"/>
      <c r="G128" s="40"/>
      <c r="H128" s="40"/>
      <c r="I128" s="40"/>
      <c r="J128" s="40"/>
    </row>
    <row r="129" spans="2:10">
      <c r="B129" s="60"/>
      <c r="C129" s="60"/>
      <c r="D129" s="60"/>
      <c r="E129" s="60"/>
      <c r="F129" s="60"/>
      <c r="G129" s="60"/>
      <c r="H129" s="60"/>
      <c r="I129" s="60"/>
      <c r="J129" s="60"/>
    </row>
  </sheetData>
  <mergeCells count="7">
    <mergeCell ref="I1:J1"/>
    <mergeCell ref="A3:A4"/>
    <mergeCell ref="B3:B4"/>
    <mergeCell ref="C3:C4"/>
    <mergeCell ref="D3:D4"/>
    <mergeCell ref="E3:J3"/>
    <mergeCell ref="A2:J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29"/>
  <sheetViews>
    <sheetView zoomScale="90" zoomScaleNormal="90" workbookViewId="0">
      <pane xSplit="1" ySplit="4" topLeftCell="B26" activePane="bottomRight" state="frozenSplit"/>
      <selection pane="topRight" activeCell="B1" sqref="B1"/>
      <selection pane="bottomLeft" activeCell="A5" sqref="A5"/>
      <selection pane="bottomRight" activeCell="A51" sqref="A51:XFD51"/>
    </sheetView>
  </sheetViews>
  <sheetFormatPr defaultRowHeight="15"/>
  <cols>
    <col min="1" max="1" width="70.140625" customWidth="1"/>
    <col min="2" max="10" width="15.7109375" customWidth="1"/>
  </cols>
  <sheetData>
    <row r="1" spans="1:10" ht="15.75" customHeight="1">
      <c r="I1" s="68" t="s">
        <v>157</v>
      </c>
      <c r="J1" s="68"/>
    </row>
    <row r="2" spans="1:10" ht="34.5" customHeight="1">
      <c r="A2" s="63" t="s">
        <v>138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6.5" customHeight="1">
      <c r="A3" s="69" t="s">
        <v>0</v>
      </c>
      <c r="B3" s="66" t="s">
        <v>112</v>
      </c>
      <c r="C3" s="66" t="s">
        <v>113</v>
      </c>
      <c r="D3" s="66" t="s">
        <v>114</v>
      </c>
      <c r="E3" s="67" t="s">
        <v>115</v>
      </c>
      <c r="F3" s="67"/>
      <c r="G3" s="67"/>
      <c r="H3" s="67"/>
      <c r="I3" s="67"/>
      <c r="J3" s="67"/>
    </row>
    <row r="4" spans="1:10" s="4" customFormat="1" ht="42.75">
      <c r="A4" s="69"/>
      <c r="B4" s="66"/>
      <c r="C4" s="66"/>
      <c r="D4" s="66"/>
      <c r="E4" s="57" t="s">
        <v>116</v>
      </c>
      <c r="F4" s="57" t="s">
        <v>117</v>
      </c>
      <c r="G4" s="57" t="s">
        <v>118</v>
      </c>
      <c r="H4" s="57" t="s">
        <v>119</v>
      </c>
      <c r="I4" s="57" t="s">
        <v>120</v>
      </c>
      <c r="J4" s="57" t="s">
        <v>121</v>
      </c>
    </row>
    <row r="5" spans="1:10" ht="31.5">
      <c r="A5" s="5" t="s">
        <v>7</v>
      </c>
      <c r="B5" s="6">
        <v>1443.9226073975433</v>
      </c>
      <c r="C5" s="6">
        <v>0</v>
      </c>
      <c r="D5" s="6">
        <v>3919.6560650576494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</row>
    <row r="6" spans="1:10" ht="15.75">
      <c r="A6" s="5" t="s">
        <v>8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</row>
    <row r="7" spans="1:10" s="9" customFormat="1" ht="15.75">
      <c r="A7" s="7" t="s">
        <v>9</v>
      </c>
      <c r="B7" s="8">
        <f>SUM(B5:B6)</f>
        <v>1443.9226073975433</v>
      </c>
      <c r="C7" s="8">
        <f t="shared" ref="C7:J7" si="0">SUM(C5:C6)</f>
        <v>0</v>
      </c>
      <c r="D7" s="8">
        <f t="shared" si="0"/>
        <v>3919.6560650576494</v>
      </c>
      <c r="E7" s="8">
        <f t="shared" si="0"/>
        <v>0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8">
        <f t="shared" si="0"/>
        <v>0</v>
      </c>
    </row>
    <row r="8" spans="1:10" ht="15.75">
      <c r="A8" s="5" t="s">
        <v>10</v>
      </c>
      <c r="B8" s="6">
        <v>192.25067341325195</v>
      </c>
      <c r="C8" s="6">
        <v>3149.6311726585545</v>
      </c>
      <c r="D8" s="6">
        <v>7017.6349092404507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0.51171293771710735</v>
      </c>
    </row>
    <row r="9" spans="1:10" ht="31.5">
      <c r="A9" s="5" t="s">
        <v>11</v>
      </c>
      <c r="B9" s="6">
        <v>0</v>
      </c>
      <c r="C9" s="6">
        <v>0</v>
      </c>
      <c r="D9" s="6">
        <v>8180.8614955365883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</row>
    <row r="10" spans="1:10" ht="31.5">
      <c r="A10" s="10" t="s">
        <v>12</v>
      </c>
      <c r="B10" s="6">
        <v>0</v>
      </c>
      <c r="C10" s="6">
        <v>3299.1003764630113</v>
      </c>
      <c r="D10" s="6">
        <v>426.13234427276547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</row>
    <row r="11" spans="1:10" ht="15.75">
      <c r="A11" s="10" t="s">
        <v>13</v>
      </c>
      <c r="B11" s="6">
        <v>0</v>
      </c>
      <c r="C11" s="6">
        <v>519.60841321460691</v>
      </c>
      <c r="D11" s="6">
        <v>307.91565683962892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</row>
    <row r="12" spans="1:10" ht="15.75">
      <c r="A12" s="10" t="s">
        <v>14</v>
      </c>
      <c r="B12" s="6">
        <v>91.952123271889405</v>
      </c>
      <c r="C12" s="6">
        <v>1315.3548421658988</v>
      </c>
      <c r="D12" s="6">
        <v>5510.7493433179725</v>
      </c>
      <c r="E12" s="6">
        <v>0</v>
      </c>
      <c r="F12" s="6">
        <v>4.0416970046082952</v>
      </c>
      <c r="G12" s="6">
        <v>36.053217741935484</v>
      </c>
      <c r="H12" s="6">
        <v>13.055365207373272</v>
      </c>
      <c r="I12" s="6">
        <v>7.5178571428571432</v>
      </c>
      <c r="J12" s="6">
        <v>0</v>
      </c>
    </row>
    <row r="13" spans="1:10" s="9" customFormat="1" ht="15.75">
      <c r="A13" s="11" t="s">
        <v>15</v>
      </c>
      <c r="B13" s="8">
        <f>SUM(B8:B12)</f>
        <v>284.20279668514138</v>
      </c>
      <c r="C13" s="8">
        <f t="shared" ref="C13:J13" si="1">SUM(C8:C12)</f>
        <v>8283.6948045020727</v>
      </c>
      <c r="D13" s="8">
        <f t="shared" si="1"/>
        <v>21443.293749207405</v>
      </c>
      <c r="E13" s="8">
        <f t="shared" si="1"/>
        <v>0</v>
      </c>
      <c r="F13" s="8">
        <f t="shared" si="1"/>
        <v>4.0416970046082952</v>
      </c>
      <c r="G13" s="8">
        <f t="shared" si="1"/>
        <v>36.053217741935484</v>
      </c>
      <c r="H13" s="8">
        <f t="shared" si="1"/>
        <v>13.055365207373272</v>
      </c>
      <c r="I13" s="8">
        <f t="shared" si="1"/>
        <v>7.5178571428571432</v>
      </c>
      <c r="J13" s="8">
        <f t="shared" si="1"/>
        <v>0.51171293771710735</v>
      </c>
    </row>
    <row r="14" spans="1:10" ht="15.75">
      <c r="A14" s="15" t="s">
        <v>16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</row>
    <row r="15" spans="1:10" ht="15.75">
      <c r="A15" s="15" t="s">
        <v>17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</row>
    <row r="16" spans="1:10" ht="31.5">
      <c r="A16" s="10" t="s">
        <v>18</v>
      </c>
      <c r="B16" s="6">
        <v>4943.0807133625167</v>
      </c>
      <c r="C16" s="6">
        <v>204.52196688368616</v>
      </c>
      <c r="D16" s="6">
        <v>920.34701028256723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</row>
    <row r="17" spans="1:10" ht="15.75">
      <c r="A17" s="10" t="s">
        <v>19</v>
      </c>
      <c r="B17" s="6">
        <v>4212.8739948568409</v>
      </c>
      <c r="C17" s="6">
        <v>2470.0392124777595</v>
      </c>
      <c r="D17" s="6">
        <v>66.58081836550744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</row>
    <row r="18" spans="1:10" ht="15.75">
      <c r="A18" s="53" t="s">
        <v>125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</row>
    <row r="19" spans="1:10" ht="15.75">
      <c r="A19" s="10" t="s">
        <v>20</v>
      </c>
      <c r="B19" s="6">
        <v>12.27129347043423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</row>
    <row r="20" spans="1:10" ht="15.75">
      <c r="A20" s="53" t="s">
        <v>122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</row>
    <row r="21" spans="1:10" ht="15.75">
      <c r="A21" s="53" t="s">
        <v>123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</row>
    <row r="22" spans="1:10" ht="15.75">
      <c r="A22" s="53" t="s">
        <v>124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</row>
    <row r="23" spans="1:10" ht="15.75">
      <c r="A23" s="10" t="s">
        <v>21</v>
      </c>
      <c r="B23" s="6">
        <v>0</v>
      </c>
      <c r="C23" s="6">
        <v>0</v>
      </c>
      <c r="D23" s="6">
        <v>5.7817119038592102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</row>
    <row r="24" spans="1:10" s="9" customFormat="1" ht="31.5">
      <c r="A24" s="13" t="s">
        <v>22</v>
      </c>
      <c r="B24" s="6">
        <v>390.03997826403378</v>
      </c>
      <c r="C24" s="6">
        <v>84.581406579011215</v>
      </c>
      <c r="D24" s="6">
        <v>277.57309106787636</v>
      </c>
      <c r="E24" s="6">
        <v>47.013145189461937</v>
      </c>
      <c r="F24" s="6">
        <v>12.603722017369366</v>
      </c>
      <c r="G24" s="6">
        <v>25.101838823928968</v>
      </c>
      <c r="H24" s="6">
        <v>9.2019157488719596</v>
      </c>
      <c r="I24" s="6">
        <v>5.5623392848478961</v>
      </c>
      <c r="J24" s="6">
        <v>2.8261120760758818</v>
      </c>
    </row>
    <row r="25" spans="1:10" ht="31.5">
      <c r="A25" s="14" t="s">
        <v>23</v>
      </c>
      <c r="B25" s="6">
        <v>4911.6708141861172</v>
      </c>
      <c r="C25" s="6">
        <v>1171.3668869354349</v>
      </c>
      <c r="D25" s="6">
        <v>5044.0759987875117</v>
      </c>
      <c r="E25" s="6">
        <v>717.06840618369199</v>
      </c>
      <c r="F25" s="6">
        <v>29.332525007578052</v>
      </c>
      <c r="G25" s="6">
        <v>366.35101545923004</v>
      </c>
      <c r="H25" s="6">
        <v>131.69081539860562</v>
      </c>
      <c r="I25" s="6">
        <v>72.567444680206123</v>
      </c>
      <c r="J25" s="6">
        <v>14.412047287056682</v>
      </c>
    </row>
    <row r="26" spans="1:10" s="9" customFormat="1" ht="15.75">
      <c r="A26" s="7" t="s">
        <v>24</v>
      </c>
      <c r="B26" s="8">
        <f>SUM(B14:B25)</f>
        <v>14469.936794139943</v>
      </c>
      <c r="C26" s="8">
        <f t="shared" ref="C26:J26" si="2">SUM(C14:C25)</f>
        <v>3930.5094728758922</v>
      </c>
      <c r="D26" s="8">
        <f t="shared" si="2"/>
        <v>6314.3586304073215</v>
      </c>
      <c r="E26" s="8">
        <f t="shared" si="2"/>
        <v>764.08155137315396</v>
      </c>
      <c r="F26" s="8">
        <f t="shared" si="2"/>
        <v>41.93624702494742</v>
      </c>
      <c r="G26" s="8">
        <f t="shared" si="2"/>
        <v>391.45285428315901</v>
      </c>
      <c r="H26" s="8">
        <f t="shared" si="2"/>
        <v>140.89273114747758</v>
      </c>
      <c r="I26" s="8">
        <f t="shared" si="2"/>
        <v>78.129783965054017</v>
      </c>
      <c r="J26" s="8">
        <f t="shared" si="2"/>
        <v>17.238159363132564</v>
      </c>
    </row>
    <row r="27" spans="1:10" ht="15.75">
      <c r="A27" s="12" t="s">
        <v>25</v>
      </c>
      <c r="B27" s="6">
        <v>4649.6433673130196</v>
      </c>
      <c r="C27" s="6">
        <v>1496.0318559556786</v>
      </c>
      <c r="D27" s="6">
        <v>8021.5203855955679</v>
      </c>
      <c r="E27" s="6">
        <v>721.29569085872572</v>
      </c>
      <c r="F27" s="6">
        <v>131.00954127423822</v>
      </c>
      <c r="G27" s="6">
        <v>362.496275900277</v>
      </c>
      <c r="H27" s="6">
        <v>133.22588476454294</v>
      </c>
      <c r="I27" s="6">
        <v>81.759433795013848</v>
      </c>
      <c r="J27" s="6">
        <v>24.214291412742384</v>
      </c>
    </row>
    <row r="28" spans="1:10" ht="15.75">
      <c r="A28" s="12" t="s">
        <v>26</v>
      </c>
      <c r="B28" s="6">
        <v>6813.5572294017784</v>
      </c>
      <c r="C28" s="6">
        <v>2587.6554460201742</v>
      </c>
      <c r="D28" s="6">
        <v>10354.881323579348</v>
      </c>
      <c r="E28" s="6">
        <v>1287.7720732048338</v>
      </c>
      <c r="F28" s="6">
        <v>12.557972735443924</v>
      </c>
      <c r="G28" s="6">
        <v>607.44854189553587</v>
      </c>
      <c r="H28" s="6">
        <v>220.42242394886648</v>
      </c>
      <c r="I28" s="6">
        <v>127.3637290522321</v>
      </c>
      <c r="J28" s="6">
        <v>26.458655647658048</v>
      </c>
    </row>
    <row r="29" spans="1:10" ht="15.75">
      <c r="A29" s="5" t="s">
        <v>27</v>
      </c>
      <c r="B29" s="6">
        <v>5714.821144786325</v>
      </c>
      <c r="C29" s="6">
        <v>998.54734717948725</v>
      </c>
      <c r="D29" s="6">
        <v>7790.148963333334</v>
      </c>
      <c r="E29" s="6">
        <v>0</v>
      </c>
      <c r="F29" s="6">
        <v>146.11278230769233</v>
      </c>
      <c r="G29" s="6">
        <v>600.86588512820515</v>
      </c>
      <c r="H29" s="6">
        <v>218.0330982905983</v>
      </c>
      <c r="I29" s="6">
        <v>125.86040145299145</v>
      </c>
      <c r="J29" s="6">
        <v>0</v>
      </c>
    </row>
    <row r="30" spans="1:10" ht="15.75">
      <c r="A30" s="12" t="s">
        <v>28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</row>
    <row r="31" spans="1:10" ht="15.75">
      <c r="A31" s="12" t="s">
        <v>29</v>
      </c>
      <c r="B31" s="6">
        <v>95.4632587859425</v>
      </c>
      <c r="C31" s="6">
        <v>30.41543769968051</v>
      </c>
      <c r="D31" s="6">
        <v>126.14430670926518</v>
      </c>
      <c r="E31" s="6">
        <v>10.223662619808307</v>
      </c>
      <c r="F31" s="6">
        <v>1.3904357827476039</v>
      </c>
      <c r="G31" s="6">
        <v>6.4664741214057502</v>
      </c>
      <c r="H31" s="6">
        <v>2.3667527156549522</v>
      </c>
      <c r="I31" s="6">
        <v>1.4261980830670926</v>
      </c>
      <c r="J31" s="6">
        <v>0.29137380191693291</v>
      </c>
    </row>
    <row r="32" spans="1:10" ht="15.75">
      <c r="A32" s="12" t="s">
        <v>30</v>
      </c>
      <c r="B32" s="6">
        <v>12.9317407250371</v>
      </c>
      <c r="C32" s="6">
        <v>6.3086718253126985</v>
      </c>
      <c r="D32" s="6">
        <v>37.720686665253339</v>
      </c>
      <c r="E32" s="6">
        <v>1.8926145855416578</v>
      </c>
      <c r="F32" s="6">
        <v>4.4172567309730758E-2</v>
      </c>
      <c r="G32" s="6">
        <v>1.355320754716981</v>
      </c>
      <c r="H32" s="6">
        <v>0.4920782276870892</v>
      </c>
      <c r="I32" s="6">
        <v>0.28493131227475088</v>
      </c>
      <c r="J32" s="6">
        <v>2.2086283654865379E-2</v>
      </c>
    </row>
    <row r="33" spans="1:10" ht="15.75">
      <c r="A33" s="12" t="s">
        <v>31</v>
      </c>
      <c r="B33" s="6">
        <v>8423.5552055383559</v>
      </c>
      <c r="C33" s="6">
        <v>3177.198953388373</v>
      </c>
      <c r="D33" s="6">
        <v>20360.171575507396</v>
      </c>
      <c r="E33" s="6">
        <v>1827.5777923976605</v>
      </c>
      <c r="F33" s="6">
        <v>176.35190918472651</v>
      </c>
      <c r="G33" s="6">
        <v>894.57219040247674</v>
      </c>
      <c r="H33" s="6">
        <v>316.90664172686616</v>
      </c>
      <c r="I33" s="6">
        <v>162.0334907120743</v>
      </c>
      <c r="J33" s="6">
        <v>22.609219126246987</v>
      </c>
    </row>
    <row r="34" spans="1:10" ht="15.75">
      <c r="A34" s="12" t="s">
        <v>32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</row>
    <row r="35" spans="1:10" ht="15.75">
      <c r="A35" s="12" t="s">
        <v>33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</row>
    <row r="36" spans="1:10" ht="15.75">
      <c r="A36" s="16" t="s">
        <v>34</v>
      </c>
      <c r="B36" s="6">
        <v>0</v>
      </c>
      <c r="C36" s="6">
        <v>0</v>
      </c>
      <c r="D36" s="6">
        <v>109.11266015106003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</row>
    <row r="37" spans="1:10" ht="15.75">
      <c r="A37" s="17" t="s">
        <v>35</v>
      </c>
      <c r="B37" s="6">
        <v>3457.0567006138199</v>
      </c>
      <c r="C37" s="6">
        <v>1584.6436803124027</v>
      </c>
      <c r="D37" s="6">
        <v>9167.8625834627055</v>
      </c>
      <c r="E37" s="6">
        <v>501.77689338173826</v>
      </c>
      <c r="F37" s="6">
        <v>18.136479256729324</v>
      </c>
      <c r="G37" s="6">
        <v>364.18050347512479</v>
      </c>
      <c r="H37" s="6">
        <v>134.69455322553679</v>
      </c>
      <c r="I37" s="6">
        <v>84.637870476963869</v>
      </c>
      <c r="J37" s="6">
        <v>13.058265064845113</v>
      </c>
    </row>
    <row r="38" spans="1:10" ht="15.75">
      <c r="A38" s="18" t="s">
        <v>36</v>
      </c>
      <c r="B38" s="6">
        <v>1020.8335907850864</v>
      </c>
      <c r="C38" s="6">
        <v>392.1184164898454</v>
      </c>
      <c r="D38" s="6">
        <v>1458.0195986662625</v>
      </c>
      <c r="E38" s="6">
        <v>114.2239078508639</v>
      </c>
      <c r="F38" s="6">
        <v>5.6019011821764169</v>
      </c>
      <c r="G38" s="6">
        <v>79.900575932100637</v>
      </c>
      <c r="H38" s="6">
        <v>28.568657168839042</v>
      </c>
      <c r="I38" s="6">
        <v>15.328077599272506</v>
      </c>
      <c r="J38" s="6">
        <v>1.222188541982419</v>
      </c>
    </row>
    <row r="39" spans="1:10" s="9" customFormat="1" ht="31.5">
      <c r="A39" s="19" t="s">
        <v>37</v>
      </c>
      <c r="B39" s="6">
        <v>4063.8932596215182</v>
      </c>
      <c r="C39" s="6">
        <v>1664.8701382096538</v>
      </c>
      <c r="D39" s="6">
        <v>6241.6699340846271</v>
      </c>
      <c r="E39" s="6">
        <v>389.49516053582823</v>
      </c>
      <c r="F39" s="6">
        <v>60.008662555815434</v>
      </c>
      <c r="G39" s="6">
        <v>323.37231554327025</v>
      </c>
      <c r="H39" s="6">
        <v>119.5662343185201</v>
      </c>
      <c r="I39" s="6">
        <v>75.408250053157559</v>
      </c>
      <c r="J39" s="6">
        <v>2.7174144163300022</v>
      </c>
    </row>
    <row r="40" spans="1:10" ht="15.75">
      <c r="A40" s="20" t="s">
        <v>38</v>
      </c>
      <c r="B40" s="6">
        <v>481.55696956521729</v>
      </c>
      <c r="C40" s="6">
        <v>234.92545966183573</v>
      </c>
      <c r="D40" s="6">
        <v>1404.654882910628</v>
      </c>
      <c r="E40" s="6">
        <v>70.477376469404177</v>
      </c>
      <c r="F40" s="6">
        <v>1.6443893317230274</v>
      </c>
      <c r="G40" s="6">
        <v>50.469830414653778</v>
      </c>
      <c r="H40" s="6">
        <v>18.32412908615137</v>
      </c>
      <c r="I40" s="6">
        <v>10.610662117552334</v>
      </c>
      <c r="J40" s="6">
        <v>0.82219466586151368</v>
      </c>
    </row>
    <row r="41" spans="1:10" s="9" customFormat="1" ht="15.75">
      <c r="A41" s="21" t="s">
        <v>39</v>
      </c>
      <c r="B41" s="8">
        <f>SUM(B27:B40)</f>
        <v>34733.312467136093</v>
      </c>
      <c r="C41" s="8">
        <f t="shared" ref="C41:J41" si="3">SUM(C27:C40)</f>
        <v>12172.715406742444</v>
      </c>
      <c r="D41" s="8">
        <f t="shared" si="3"/>
        <v>65071.906900665446</v>
      </c>
      <c r="E41" s="8">
        <f t="shared" si="3"/>
        <v>4924.7351719044045</v>
      </c>
      <c r="F41" s="8">
        <f t="shared" si="3"/>
        <v>552.85824617860237</v>
      </c>
      <c r="G41" s="8">
        <f t="shared" si="3"/>
        <v>3291.1279135677673</v>
      </c>
      <c r="H41" s="8">
        <f t="shared" si="3"/>
        <v>1192.6004534732633</v>
      </c>
      <c r="I41" s="8">
        <f t="shared" si="3"/>
        <v>684.7130446545998</v>
      </c>
      <c r="J41" s="8">
        <f t="shared" si="3"/>
        <v>91.415688961238274</v>
      </c>
    </row>
    <row r="42" spans="1:10" ht="15.75">
      <c r="A42" s="5" t="s">
        <v>40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</row>
    <row r="43" spans="1:10" ht="15.75">
      <c r="A43" s="12" t="s">
        <v>41</v>
      </c>
      <c r="B43" s="6">
        <v>54.306980048132914</v>
      </c>
      <c r="C43" s="6">
        <v>21.07676422637994</v>
      </c>
      <c r="D43" s="6">
        <v>82.881092927567735</v>
      </c>
      <c r="E43" s="6">
        <v>6.7163541650492977</v>
      </c>
      <c r="F43" s="6">
        <v>0.82405418833941479</v>
      </c>
      <c r="G43" s="6">
        <v>4.8919060631938516</v>
      </c>
      <c r="H43" s="6">
        <v>1.7748732241285616</v>
      </c>
      <c r="I43" s="6">
        <v>1.0197079419299744</v>
      </c>
      <c r="J43" s="6">
        <v>0.11575188261780918</v>
      </c>
    </row>
    <row r="44" spans="1:10" ht="31.5">
      <c r="A44" s="16" t="s">
        <v>42</v>
      </c>
      <c r="B44" s="6">
        <v>729.32550180312546</v>
      </c>
      <c r="C44" s="6">
        <v>165.62093869373578</v>
      </c>
      <c r="D44" s="6">
        <v>1152.7172496326966</v>
      </c>
      <c r="E44" s="6">
        <v>0</v>
      </c>
      <c r="F44" s="6">
        <v>1.3912114331507948</v>
      </c>
      <c r="G44" s="6">
        <v>41.935087484973955</v>
      </c>
      <c r="H44" s="6">
        <v>15.700814745558969</v>
      </c>
      <c r="I44" s="6">
        <v>10.401094163216241</v>
      </c>
      <c r="J44" s="6">
        <v>0</v>
      </c>
    </row>
    <row r="45" spans="1:10" ht="15.75">
      <c r="A45" s="22" t="s">
        <v>43</v>
      </c>
      <c r="B45" s="6">
        <v>6707.9452594743216</v>
      </c>
      <c r="C45" s="6">
        <v>1083.8513442673384</v>
      </c>
      <c r="D45" s="6">
        <v>7555.0120778519113</v>
      </c>
      <c r="E45" s="6">
        <v>0</v>
      </c>
      <c r="F45" s="6">
        <v>119.04366853813764</v>
      </c>
      <c r="G45" s="6">
        <v>821.2670289180719</v>
      </c>
      <c r="H45" s="6">
        <v>294.8474993366533</v>
      </c>
      <c r="I45" s="6">
        <v>161.62676830933108</v>
      </c>
      <c r="J45" s="6">
        <v>0</v>
      </c>
    </row>
    <row r="46" spans="1:10" s="9" customFormat="1" ht="15.75">
      <c r="A46" s="23" t="s">
        <v>44</v>
      </c>
      <c r="B46" s="8">
        <f>SUM(B42:B45)</f>
        <v>7491.5777413255801</v>
      </c>
      <c r="C46" s="8">
        <f t="shared" ref="C46:J46" si="4">SUM(C42:C45)</f>
        <v>1270.5490471874541</v>
      </c>
      <c r="D46" s="8">
        <f t="shared" si="4"/>
        <v>8790.6104204121766</v>
      </c>
      <c r="E46" s="8">
        <f t="shared" si="4"/>
        <v>6.7163541650492977</v>
      </c>
      <c r="F46" s="8">
        <f t="shared" si="4"/>
        <v>121.25893415962784</v>
      </c>
      <c r="G46" s="8">
        <f t="shared" si="4"/>
        <v>868.09402246623972</v>
      </c>
      <c r="H46" s="8">
        <f t="shared" si="4"/>
        <v>312.32318730634086</v>
      </c>
      <c r="I46" s="8">
        <f t="shared" si="4"/>
        <v>173.04757041447729</v>
      </c>
      <c r="J46" s="8">
        <f t="shared" si="4"/>
        <v>0.11575188261780918</v>
      </c>
    </row>
    <row r="47" spans="1:10" ht="15.75">
      <c r="A47" s="5" t="s">
        <v>45</v>
      </c>
      <c r="B47" s="6">
        <v>5504.2591333405253</v>
      </c>
      <c r="C47" s="6">
        <v>1142.215734397756</v>
      </c>
      <c r="D47" s="6">
        <v>18714.805911227682</v>
      </c>
      <c r="E47" s="6">
        <v>4850.3652269674749</v>
      </c>
      <c r="F47" s="6">
        <v>0</v>
      </c>
      <c r="G47" s="6">
        <v>0</v>
      </c>
      <c r="H47" s="6">
        <v>0</v>
      </c>
      <c r="I47" s="6">
        <v>0</v>
      </c>
      <c r="J47" s="6">
        <v>44.078398066238741</v>
      </c>
    </row>
    <row r="48" spans="1:10" ht="31.5">
      <c r="A48" s="5" t="s">
        <v>46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</row>
    <row r="49" spans="1:10" ht="15.75">
      <c r="A49" s="12" t="s">
        <v>47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</row>
    <row r="50" spans="1:10" ht="15.75">
      <c r="A50" s="12" t="s">
        <v>48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</row>
    <row r="51" spans="1:10" ht="15.75">
      <c r="A51" s="12" t="s">
        <v>49</v>
      </c>
      <c r="B51" s="6">
        <v>22494.971808654616</v>
      </c>
      <c r="C51" s="6">
        <v>5236.0343155082073</v>
      </c>
      <c r="D51" s="6">
        <v>25513.620259221989</v>
      </c>
      <c r="E51" s="6">
        <v>4080.8742235486002</v>
      </c>
      <c r="F51" s="6">
        <v>213.21271714612902</v>
      </c>
      <c r="G51" s="6">
        <v>1733.5252063018361</v>
      </c>
      <c r="H51" s="6">
        <v>618.76314328347848</v>
      </c>
      <c r="I51" s="6">
        <v>328.79417114897461</v>
      </c>
      <c r="J51" s="6">
        <v>47.578105285074791</v>
      </c>
    </row>
    <row r="52" spans="1:10" ht="15.75">
      <c r="A52" s="12" t="s">
        <v>50</v>
      </c>
      <c r="B52" s="6">
        <v>631.33558954522982</v>
      </c>
      <c r="C52" s="6">
        <v>170.88801151754819</v>
      </c>
      <c r="D52" s="6">
        <v>1136.9073736282749</v>
      </c>
      <c r="E52" s="6">
        <v>87.324134972812658</v>
      </c>
      <c r="F52" s="6">
        <v>2.1919371972318342</v>
      </c>
      <c r="G52" s="6">
        <v>48.277864260998513</v>
      </c>
      <c r="H52" s="6">
        <v>17.571738902619874</v>
      </c>
      <c r="I52" s="6">
        <v>10.291873282254079</v>
      </c>
      <c r="J52" s="6">
        <v>2.0496237024221453</v>
      </c>
    </row>
    <row r="53" spans="1:10" ht="15.75">
      <c r="A53" s="12" t="s">
        <v>51</v>
      </c>
      <c r="B53" s="6">
        <v>19428.685384883298</v>
      </c>
      <c r="C53" s="6">
        <v>5856.8811273587353</v>
      </c>
      <c r="D53" s="6">
        <v>20491.155531787699</v>
      </c>
      <c r="E53" s="6">
        <v>2700.4840151790818</v>
      </c>
      <c r="F53" s="6">
        <v>388.76887284919684</v>
      </c>
      <c r="G53" s="6">
        <v>1746.7308312106877</v>
      </c>
      <c r="H53" s="6">
        <v>623.11965519571652</v>
      </c>
      <c r="I53" s="6">
        <v>330.63352877267766</v>
      </c>
      <c r="J53" s="6">
        <v>34.062613713156935</v>
      </c>
    </row>
    <row r="54" spans="1:10" ht="31.5">
      <c r="A54" s="16" t="s">
        <v>52</v>
      </c>
      <c r="B54" s="6">
        <v>25057.398168969379</v>
      </c>
      <c r="C54" s="6">
        <v>4762.4375542290836</v>
      </c>
      <c r="D54" s="6">
        <v>15562.637227523212</v>
      </c>
      <c r="E54" s="6">
        <v>4466.8191276440039</v>
      </c>
      <c r="F54" s="6">
        <v>28.332643422061945</v>
      </c>
      <c r="G54" s="6">
        <v>2231.9645695177969</v>
      </c>
      <c r="H54" s="6">
        <v>802.87040672033299</v>
      </c>
      <c r="I54" s="6">
        <v>444.22386122891635</v>
      </c>
      <c r="J54" s="6">
        <v>55.412842801343714</v>
      </c>
    </row>
    <row r="55" spans="1:10" ht="15.75">
      <c r="A55" s="5" t="s">
        <v>53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</row>
    <row r="56" spans="1:10" ht="15.75">
      <c r="A56" s="16" t="s">
        <v>54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</row>
    <row r="57" spans="1:10" ht="31.5">
      <c r="A57" s="24" t="s">
        <v>55</v>
      </c>
      <c r="B57" s="6">
        <v>235.33543404139812</v>
      </c>
      <c r="C57" s="6">
        <v>219.94050896568609</v>
      </c>
      <c r="D57" s="6">
        <v>25.292888004768923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</row>
    <row r="58" spans="1:10" ht="15.75">
      <c r="A58" s="5" t="s">
        <v>56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</row>
    <row r="59" spans="1:10" ht="15.75">
      <c r="A59" s="5" t="s">
        <v>57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</row>
    <row r="60" spans="1:10" ht="15.75">
      <c r="A60" s="5" t="s">
        <v>58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</row>
    <row r="61" spans="1:10" ht="31.5">
      <c r="A61" s="25" t="s">
        <v>59</v>
      </c>
      <c r="B61" s="6">
        <v>12056.852096568238</v>
      </c>
      <c r="C61" s="6">
        <v>2102.721181587719</v>
      </c>
      <c r="D61" s="6">
        <v>16312.684272334634</v>
      </c>
      <c r="E61" s="6">
        <v>0</v>
      </c>
      <c r="F61" s="6">
        <v>237.42926388432468</v>
      </c>
      <c r="G61" s="6">
        <v>1449.5836010985399</v>
      </c>
      <c r="H61" s="6">
        <v>522.92840711703684</v>
      </c>
      <c r="I61" s="6">
        <v>293.43561508849353</v>
      </c>
      <c r="J61" s="6">
        <v>0</v>
      </c>
    </row>
    <row r="62" spans="1:10" ht="15.75">
      <c r="A62" s="26" t="s">
        <v>60</v>
      </c>
      <c r="B62" s="6">
        <v>7612.248877307793</v>
      </c>
      <c r="C62" s="6">
        <v>4699.0369964412812</v>
      </c>
      <c r="D62" s="6">
        <v>12156.03180763811</v>
      </c>
      <c r="E62" s="6">
        <v>1079.7240978050586</v>
      </c>
      <c r="F62" s="6">
        <v>155.7328691633428</v>
      </c>
      <c r="G62" s="6">
        <v>732.71376197186464</v>
      </c>
      <c r="H62" s="6">
        <v>264.55174470371873</v>
      </c>
      <c r="I62" s="6">
        <v>149.20373663092025</v>
      </c>
      <c r="J62" s="6">
        <v>23.214693448613531</v>
      </c>
    </row>
    <row r="63" spans="1:10" ht="15.75">
      <c r="A63" s="27" t="s">
        <v>61</v>
      </c>
      <c r="B63" s="6">
        <v>255.28618854751724</v>
      </c>
      <c r="C63" s="6">
        <v>56.608099532323394</v>
      </c>
      <c r="D63" s="6">
        <v>251.7129065318087</v>
      </c>
      <c r="E63" s="6">
        <v>30.43253060037145</v>
      </c>
      <c r="F63" s="6">
        <v>15.123184676318557</v>
      </c>
      <c r="G63" s="6">
        <v>16.404917541229384</v>
      </c>
      <c r="H63" s="6">
        <v>5.9468916288124589</v>
      </c>
      <c r="I63" s="6">
        <v>3.4156056300208104</v>
      </c>
      <c r="J63" s="6">
        <v>0.76977869274318067</v>
      </c>
    </row>
    <row r="64" spans="1:10" ht="31.5">
      <c r="A64" s="28" t="s">
        <v>62</v>
      </c>
      <c r="B64" s="6">
        <v>2774.1490394927537</v>
      </c>
      <c r="C64" s="6">
        <v>750.8988294283414</v>
      </c>
      <c r="D64" s="6">
        <v>4995.6751439009658</v>
      </c>
      <c r="E64" s="6">
        <v>383.71076247987111</v>
      </c>
      <c r="F64" s="6">
        <v>9.6319834339774566</v>
      </c>
      <c r="G64" s="6">
        <v>212.13705442834137</v>
      </c>
      <c r="H64" s="6">
        <v>77.211791284219004</v>
      </c>
      <c r="I64" s="6">
        <v>45.222947443639285</v>
      </c>
      <c r="J64" s="6">
        <v>9.0054871578099824</v>
      </c>
    </row>
    <row r="65" spans="1:10" s="9" customFormat="1" ht="15.75">
      <c r="A65" s="7" t="s">
        <v>63</v>
      </c>
      <c r="B65" s="8">
        <f>SUM(B47:B64)</f>
        <v>96050.521721350742</v>
      </c>
      <c r="C65" s="8">
        <f t="shared" ref="C65:J65" si="5">SUM(C47:C64)</f>
        <v>24997.662358966685</v>
      </c>
      <c r="D65" s="8">
        <f t="shared" si="5"/>
        <v>115160.52332179916</v>
      </c>
      <c r="E65" s="8">
        <f t="shared" si="5"/>
        <v>17679.73411919727</v>
      </c>
      <c r="F65" s="8">
        <f t="shared" si="5"/>
        <v>1050.4234717725831</v>
      </c>
      <c r="G65" s="8">
        <f t="shared" si="5"/>
        <v>8171.3378063312957</v>
      </c>
      <c r="H65" s="8">
        <f t="shared" si="5"/>
        <v>2932.963778835935</v>
      </c>
      <c r="I65" s="8">
        <f t="shared" si="5"/>
        <v>1605.2213392258964</v>
      </c>
      <c r="J65" s="8">
        <f t="shared" si="5"/>
        <v>216.17154286740302</v>
      </c>
    </row>
    <row r="66" spans="1:10" ht="15.75">
      <c r="A66" s="16" t="s">
        <v>64</v>
      </c>
      <c r="B66" s="6">
        <v>160.83069786096257</v>
      </c>
      <c r="C66" s="6">
        <v>0</v>
      </c>
      <c r="D66" s="6">
        <v>214.19684759358287</v>
      </c>
      <c r="E66" s="6">
        <v>0</v>
      </c>
      <c r="F66" s="6">
        <v>0</v>
      </c>
      <c r="G66" s="6">
        <v>16.419970588235294</v>
      </c>
      <c r="H66" s="6">
        <v>6.5957727272727267</v>
      </c>
      <c r="I66" s="6">
        <v>5.4888208556149722</v>
      </c>
      <c r="J66" s="6">
        <v>0</v>
      </c>
    </row>
    <row r="67" spans="1:10" ht="15.75">
      <c r="A67" s="24" t="s">
        <v>65</v>
      </c>
      <c r="B67" s="6">
        <v>1227.5496943435392</v>
      </c>
      <c r="C67" s="6">
        <v>10.493518941359625</v>
      </c>
      <c r="D67" s="6">
        <v>610.29878048780483</v>
      </c>
      <c r="E67" s="6">
        <v>0</v>
      </c>
      <c r="F67" s="6">
        <v>2.0980742086144262</v>
      </c>
      <c r="G67" s="6">
        <v>41.18552724442138</v>
      </c>
      <c r="H67" s="6">
        <v>16.789315516346651</v>
      </c>
      <c r="I67" s="6">
        <v>14.68966735858848</v>
      </c>
      <c r="J67" s="6">
        <v>0</v>
      </c>
    </row>
    <row r="68" spans="1:10" ht="15.75">
      <c r="A68" s="24" t="s">
        <v>66</v>
      </c>
      <c r="B68" s="6">
        <v>2088.9360110973321</v>
      </c>
      <c r="C68" s="6">
        <v>149.24473267938023</v>
      </c>
      <c r="D68" s="6">
        <v>94.259935348062356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</row>
    <row r="69" spans="1:10" ht="15.75">
      <c r="A69" s="24" t="s">
        <v>67</v>
      </c>
      <c r="B69" s="6">
        <v>5191.9568359898867</v>
      </c>
      <c r="C69" s="6">
        <v>140.68092920743101</v>
      </c>
      <c r="D69" s="6">
        <v>5202.5064139826309</v>
      </c>
      <c r="E69" s="6">
        <v>163.72293063647356</v>
      </c>
      <c r="F69" s="6">
        <v>107.5725143453886</v>
      </c>
      <c r="G69" s="6">
        <v>173.54630647466198</v>
      </c>
      <c r="H69" s="6">
        <v>61.487056172364518</v>
      </c>
      <c r="I69" s="6">
        <v>31.532308783115315</v>
      </c>
      <c r="J69" s="6">
        <v>0</v>
      </c>
    </row>
    <row r="70" spans="1:10" ht="31.5">
      <c r="A70" s="10" t="s">
        <v>68</v>
      </c>
      <c r="B70" s="6">
        <v>0</v>
      </c>
      <c r="C70" s="6">
        <v>214.44156735840923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</row>
    <row r="71" spans="1:10" ht="15.75">
      <c r="A71" s="29" t="s">
        <v>69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</row>
    <row r="72" spans="1:10" ht="15.75">
      <c r="A72" s="54" t="s">
        <v>127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</row>
    <row r="73" spans="1:10" ht="15.75">
      <c r="A73" s="53" t="s">
        <v>128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</row>
    <row r="74" spans="1:10" ht="15.75">
      <c r="A74" s="53" t="s">
        <v>129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</row>
    <row r="75" spans="1:10" ht="15.75">
      <c r="A75" s="53" t="s">
        <v>130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</row>
    <row r="76" spans="1:10" ht="15.75">
      <c r="A76" s="59" t="s">
        <v>70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</row>
    <row r="77" spans="1:10" ht="15.75">
      <c r="A77" s="54" t="s">
        <v>126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</row>
    <row r="78" spans="1:10" ht="15.75">
      <c r="A78" s="5" t="s">
        <v>71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</row>
    <row r="79" spans="1:10" ht="15.75">
      <c r="A79" s="24" t="s">
        <v>72</v>
      </c>
      <c r="B79" s="6">
        <v>0</v>
      </c>
      <c r="C79" s="6">
        <v>0</v>
      </c>
      <c r="D79" s="6">
        <v>65.055968055935182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</row>
    <row r="80" spans="1:10" s="9" customFormat="1" ht="15.75">
      <c r="A80" s="31" t="s">
        <v>73</v>
      </c>
      <c r="B80" s="8">
        <f>SUM(B66:B79)</f>
        <v>8669.2732392917205</v>
      </c>
      <c r="C80" s="8">
        <f t="shared" ref="C80:J80" si="6">SUM(C66:C79)</f>
        <v>514.86074818658005</v>
      </c>
      <c r="D80" s="8">
        <f t="shared" si="6"/>
        <v>6186.3179454680167</v>
      </c>
      <c r="E80" s="8">
        <f t="shared" si="6"/>
        <v>163.72293063647356</v>
      </c>
      <c r="F80" s="8">
        <f t="shared" si="6"/>
        <v>109.67058855400302</v>
      </c>
      <c r="G80" s="8">
        <f t="shared" si="6"/>
        <v>231.15180430731866</v>
      </c>
      <c r="H80" s="8">
        <f t="shared" si="6"/>
        <v>84.872144415983897</v>
      </c>
      <c r="I80" s="8">
        <f t="shared" si="6"/>
        <v>51.710796997318766</v>
      </c>
      <c r="J80" s="8">
        <f t="shared" si="6"/>
        <v>0</v>
      </c>
    </row>
    <row r="81" spans="1:10" ht="15.75">
      <c r="A81" s="12" t="s">
        <v>74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</row>
    <row r="82" spans="1:10" ht="15.75">
      <c r="A82" s="12" t="s">
        <v>75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</row>
    <row r="83" spans="1:10" ht="15.75">
      <c r="A83" s="12" t="s">
        <v>76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</row>
    <row r="84" spans="1:10" ht="15.75">
      <c r="A84" s="12" t="s">
        <v>77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</row>
    <row r="85" spans="1:10" ht="15.75">
      <c r="A85" s="12" t="s">
        <v>78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</row>
    <row r="86" spans="1:10" ht="15.75">
      <c r="A86" s="12" t="s">
        <v>79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</row>
    <row r="87" spans="1:10" ht="15.75">
      <c r="A87" s="12" t="s">
        <v>80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</row>
    <row r="88" spans="1:10" ht="15.75">
      <c r="A88" s="12" t="s">
        <v>81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</row>
    <row r="89" spans="1:10" ht="15.75">
      <c r="A89" s="12" t="s">
        <v>82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</row>
    <row r="90" spans="1:10" s="9" customFormat="1" ht="15.75">
      <c r="A90" s="32" t="s">
        <v>83</v>
      </c>
      <c r="B90" s="6">
        <v>1243.5291431388196</v>
      </c>
      <c r="C90" s="6">
        <v>620.34314074456609</v>
      </c>
      <c r="D90" s="6">
        <v>3864.5343728463458</v>
      </c>
      <c r="E90" s="6">
        <v>284.52606511431389</v>
      </c>
      <c r="F90" s="6">
        <v>7.4126449462466555</v>
      </c>
      <c r="G90" s="6">
        <v>144.65888925402564</v>
      </c>
      <c r="H90" s="6">
        <v>51.738464719966203</v>
      </c>
      <c r="I90" s="6">
        <v>27.77899924886156</v>
      </c>
      <c r="J90" s="6">
        <v>3.744059574667856</v>
      </c>
    </row>
    <row r="91" spans="1:10" s="9" customFormat="1" ht="15.75">
      <c r="A91" s="33" t="s">
        <v>84</v>
      </c>
      <c r="B91" s="6">
        <v>1049.6598996519833</v>
      </c>
      <c r="C91" s="6">
        <v>354.21265852064062</v>
      </c>
      <c r="D91" s="6">
        <v>2466.8245093541505</v>
      </c>
      <c r="E91" s="6">
        <v>133.95063052548596</v>
      </c>
      <c r="F91" s="6">
        <v>2.5017977657713089</v>
      </c>
      <c r="G91" s="6">
        <v>85.217486396585201</v>
      </c>
      <c r="H91" s="6">
        <v>30.647022630698533</v>
      </c>
      <c r="I91" s="6">
        <v>16.887134918956335</v>
      </c>
      <c r="J91" s="6">
        <v>3.0747094541329387</v>
      </c>
    </row>
    <row r="92" spans="1:10" s="9" customFormat="1" ht="15.75">
      <c r="A92" s="34" t="s">
        <v>85</v>
      </c>
      <c r="B92" s="6">
        <v>3057.8075008478831</v>
      </c>
      <c r="C92" s="6">
        <v>1411.0180861735412</v>
      </c>
      <c r="D92" s="6">
        <v>9582.3435239676128</v>
      </c>
      <c r="E92" s="6">
        <v>397.06701858176694</v>
      </c>
      <c r="F92" s="6">
        <v>29.018366810766917</v>
      </c>
      <c r="G92" s="6">
        <v>325.97201989538803</v>
      </c>
      <c r="H92" s="6">
        <v>118.49069719840455</v>
      </c>
      <c r="I92" s="6">
        <v>68.677768731042065</v>
      </c>
      <c r="J92" s="6">
        <v>23.214693448613531</v>
      </c>
    </row>
    <row r="93" spans="1:10" s="9" customFormat="1" ht="15.75">
      <c r="A93" s="35" t="s">
        <v>86</v>
      </c>
      <c r="B93" s="6">
        <v>42.569745574973702</v>
      </c>
      <c r="C93" s="6">
        <v>13.605109087247421</v>
      </c>
      <c r="D93" s="6">
        <v>113.61739309449752</v>
      </c>
      <c r="E93" s="6">
        <v>4.1101980353107024</v>
      </c>
      <c r="F93" s="6">
        <v>1.5072917272706929</v>
      </c>
      <c r="G93" s="6">
        <v>3.6841280852111256</v>
      </c>
      <c r="H93" s="6">
        <v>1.3390462977466491</v>
      </c>
      <c r="I93" s="6">
        <v>0.77691064915303532</v>
      </c>
      <c r="J93" s="6">
        <v>0.12532480028642393</v>
      </c>
    </row>
    <row r="94" spans="1:10" s="9" customFormat="1" ht="15.75">
      <c r="A94" s="35" t="s">
        <v>87</v>
      </c>
      <c r="B94" s="6">
        <v>53.128048513056903</v>
      </c>
      <c r="C94" s="6">
        <v>12.982179954798719</v>
      </c>
      <c r="D94" s="6">
        <v>59.407865022712528</v>
      </c>
      <c r="E94" s="6">
        <v>3.5087077356843963</v>
      </c>
      <c r="F94" s="6">
        <v>1.335437355948891</v>
      </c>
      <c r="G94" s="6">
        <v>3.3153715679473694</v>
      </c>
      <c r="H94" s="6">
        <v>1.2029805992526124</v>
      </c>
      <c r="I94" s="6">
        <v>0.69815838349481973</v>
      </c>
      <c r="J94" s="6">
        <v>0.347274720848531</v>
      </c>
    </row>
    <row r="95" spans="1:10" s="9" customFormat="1" ht="15.75">
      <c r="A95" s="35" t="s">
        <v>88</v>
      </c>
      <c r="B95" s="6">
        <v>19.498253261428989</v>
      </c>
      <c r="C95" s="6">
        <v>10.740898207612611</v>
      </c>
      <c r="D95" s="6">
        <v>55.567091678041578</v>
      </c>
      <c r="E95" s="6">
        <v>3.1506491530354226</v>
      </c>
      <c r="F95" s="6">
        <v>7.5186287453288272E-2</v>
      </c>
      <c r="G95" s="6">
        <v>2.248413703595963</v>
      </c>
      <c r="H95" s="6">
        <v>0.81274228557363115</v>
      </c>
      <c r="I95" s="6">
        <v>0.46185862292734225</v>
      </c>
      <c r="J95" s="6">
        <v>0.10740898207612611</v>
      </c>
    </row>
    <row r="96" spans="1:10" s="9" customFormat="1" ht="15.75">
      <c r="A96" s="36" t="s">
        <v>89</v>
      </c>
      <c r="B96" s="6">
        <v>73.382817039444944</v>
      </c>
      <c r="C96" s="6">
        <v>19.148582771335693</v>
      </c>
      <c r="D96" s="6">
        <v>84.14294844985686</v>
      </c>
      <c r="E96" s="6">
        <v>7.1312042113434568</v>
      </c>
      <c r="F96" s="6">
        <v>1.2836167580418223</v>
      </c>
      <c r="G96" s="6">
        <v>4.8175246227742461</v>
      </c>
      <c r="H96" s="6">
        <v>1.7325973751880062</v>
      </c>
      <c r="I96" s="6">
        <v>0.96141310465285512</v>
      </c>
      <c r="J96" s="6">
        <v>0.30109528892339038</v>
      </c>
    </row>
    <row r="97" spans="1:10" s="9" customFormat="1" ht="15.75">
      <c r="A97" s="37" t="s">
        <v>90</v>
      </c>
      <c r="B97" s="6">
        <v>1720.1233255368913</v>
      </c>
      <c r="C97" s="6">
        <v>704.48425260472038</v>
      </c>
      <c r="D97" s="6">
        <v>4681.4256857325117</v>
      </c>
      <c r="E97" s="6">
        <v>210.1485264724644</v>
      </c>
      <c r="F97" s="6">
        <v>6.3397278332978955</v>
      </c>
      <c r="G97" s="6">
        <v>174.36833085264726</v>
      </c>
      <c r="H97" s="6">
        <v>62.726076972145435</v>
      </c>
      <c r="I97" s="6">
        <v>34.872579204762921</v>
      </c>
      <c r="J97" s="6">
        <v>14.266425685732512</v>
      </c>
    </row>
    <row r="98" spans="1:10" s="9" customFormat="1" ht="15.75">
      <c r="A98" s="37" t="s">
        <v>91</v>
      </c>
      <c r="B98" s="6">
        <v>3629.5607612162448</v>
      </c>
      <c r="C98" s="6">
        <v>875.46125026578784</v>
      </c>
      <c r="D98" s="6">
        <v>10746.691945566659</v>
      </c>
      <c r="E98" s="6">
        <v>337.18493302147567</v>
      </c>
      <c r="F98" s="6">
        <v>21.739315330640018</v>
      </c>
      <c r="G98" s="6">
        <v>245.47491388475444</v>
      </c>
      <c r="H98" s="6">
        <v>88.99532213480758</v>
      </c>
      <c r="I98" s="6">
        <v>51.177065702742929</v>
      </c>
      <c r="J98" s="6">
        <v>5.8886370401871142</v>
      </c>
    </row>
    <row r="99" spans="1:10" s="9" customFormat="1" ht="15.75">
      <c r="A99" s="31" t="s">
        <v>92</v>
      </c>
      <c r="B99" s="8">
        <f>SUM(B81:B98)</f>
        <v>10889.259494780727</v>
      </c>
      <c r="C99" s="8">
        <f t="shared" ref="C99:J99" si="7">SUM(C81:C98)</f>
        <v>4021.9961583302506</v>
      </c>
      <c r="D99" s="8">
        <f t="shared" si="7"/>
        <v>31654.555335712386</v>
      </c>
      <c r="E99" s="8">
        <f t="shared" si="7"/>
        <v>1380.7779328508807</v>
      </c>
      <c r="F99" s="8">
        <f t="shared" si="7"/>
        <v>71.213384815437479</v>
      </c>
      <c r="G99" s="8">
        <f t="shared" si="7"/>
        <v>989.75707826292933</v>
      </c>
      <c r="H99" s="8">
        <f t="shared" si="7"/>
        <v>357.68495021378317</v>
      </c>
      <c r="I99" s="8">
        <f t="shared" si="7"/>
        <v>202.29188856659385</v>
      </c>
      <c r="J99" s="8">
        <f t="shared" si="7"/>
        <v>51.069628995468427</v>
      </c>
    </row>
    <row r="100" spans="1:10" ht="31.5">
      <c r="A100" s="16" t="s">
        <v>93</v>
      </c>
      <c r="B100" s="6">
        <v>68.719243434431689</v>
      </c>
      <c r="C100" s="6">
        <v>0</v>
      </c>
      <c r="D100" s="6">
        <v>2446.5216435537372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</row>
    <row r="101" spans="1:10" ht="31.5">
      <c r="A101" s="5" t="s">
        <v>94</v>
      </c>
      <c r="B101" s="6">
        <v>0</v>
      </c>
      <c r="C101" s="6">
        <v>0</v>
      </c>
      <c r="D101" s="6">
        <v>1445.571954989111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</row>
    <row r="102" spans="1:10" ht="47.25">
      <c r="A102" s="5" t="s">
        <v>95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</row>
    <row r="103" spans="1:10" s="9" customFormat="1" ht="15.75">
      <c r="A103" s="7" t="s">
        <v>96</v>
      </c>
      <c r="B103" s="8">
        <f>SUM(B100:B102)</f>
        <v>68.719243434431689</v>
      </c>
      <c r="C103" s="8">
        <f t="shared" ref="C103:J103" si="8">SUM(C100:C102)</f>
        <v>0</v>
      </c>
      <c r="D103" s="8">
        <f t="shared" si="8"/>
        <v>3892.0935985428482</v>
      </c>
      <c r="E103" s="8">
        <f t="shared" si="8"/>
        <v>0</v>
      </c>
      <c r="F103" s="8">
        <f t="shared" si="8"/>
        <v>0</v>
      </c>
      <c r="G103" s="8">
        <f t="shared" si="8"/>
        <v>0</v>
      </c>
      <c r="H103" s="8">
        <f t="shared" si="8"/>
        <v>0</v>
      </c>
      <c r="I103" s="8">
        <f t="shared" si="8"/>
        <v>0</v>
      </c>
      <c r="J103" s="8">
        <f t="shared" si="8"/>
        <v>0</v>
      </c>
    </row>
    <row r="104" spans="1:10" s="9" customFormat="1" ht="15.75">
      <c r="A104" s="38" t="s">
        <v>140</v>
      </c>
      <c r="B104" s="8">
        <f>SUM(B103,B99,B80,B65,B46,B41,B26,B13,B7)</f>
        <v>174100.72610554192</v>
      </c>
      <c r="C104" s="8">
        <f t="shared" ref="C104:J104" si="9">SUM(C103,C99,C80,C65,C46,C41,C26,C13,C7)</f>
        <v>55191.987996791373</v>
      </c>
      <c r="D104" s="8">
        <f t="shared" si="9"/>
        <v>262433.31596727244</v>
      </c>
      <c r="E104" s="8">
        <f t="shared" si="9"/>
        <v>24919.768060127233</v>
      </c>
      <c r="F104" s="8">
        <f t="shared" si="9"/>
        <v>1951.4025695098096</v>
      </c>
      <c r="G104" s="8">
        <f t="shared" si="9"/>
        <v>13978.974696960644</v>
      </c>
      <c r="H104" s="8">
        <f t="shared" si="9"/>
        <v>5034.3926106001563</v>
      </c>
      <c r="I104" s="8">
        <f t="shared" si="9"/>
        <v>2802.6322809667977</v>
      </c>
      <c r="J104" s="8">
        <f t="shared" si="9"/>
        <v>376.52248500757725</v>
      </c>
    </row>
    <row r="106" spans="1:10">
      <c r="C106" s="39"/>
      <c r="H106" s="40"/>
    </row>
    <row r="108" spans="1:10" ht="15.75">
      <c r="A108" s="41" t="s">
        <v>97</v>
      </c>
      <c r="B108" s="43">
        <f t="shared" ref="B108:J108" si="10">B62+B92+B37</f>
        <v>14127.113078769496</v>
      </c>
      <c r="C108" s="43">
        <f t="shared" si="10"/>
        <v>7694.6987629272253</v>
      </c>
      <c r="D108" s="43">
        <f t="shared" si="10"/>
        <v>30906.237915068428</v>
      </c>
      <c r="E108" s="43">
        <f t="shared" si="10"/>
        <v>1978.5680097685638</v>
      </c>
      <c r="F108" s="43">
        <f t="shared" si="10"/>
        <v>202.88771523083904</v>
      </c>
      <c r="G108" s="43">
        <f t="shared" si="10"/>
        <v>1422.8662853423775</v>
      </c>
      <c r="H108" s="43">
        <f t="shared" si="10"/>
        <v>517.73699512766007</v>
      </c>
      <c r="I108" s="43">
        <f t="shared" si="10"/>
        <v>302.51937583892618</v>
      </c>
      <c r="J108" s="43">
        <f t="shared" si="10"/>
        <v>59.487651962072178</v>
      </c>
    </row>
    <row r="109" spans="1:10" ht="15.75">
      <c r="A109" s="44" t="s">
        <v>98</v>
      </c>
      <c r="B109" s="43">
        <f t="shared" ref="B109:J109" si="11">B45+B91</f>
        <v>7757.6051591263049</v>
      </c>
      <c r="C109" s="43">
        <f t="shared" si="11"/>
        <v>1438.064002787979</v>
      </c>
      <c r="D109" s="43">
        <f t="shared" si="11"/>
        <v>10021.836587206062</v>
      </c>
      <c r="E109" s="43">
        <f t="shared" si="11"/>
        <v>133.95063052548596</v>
      </c>
      <c r="F109" s="43">
        <f t="shared" si="11"/>
        <v>121.54546630390895</v>
      </c>
      <c r="G109" s="43">
        <f t="shared" si="11"/>
        <v>906.48451531465707</v>
      </c>
      <c r="H109" s="43">
        <f t="shared" si="11"/>
        <v>325.49452196735183</v>
      </c>
      <c r="I109" s="43">
        <f t="shared" si="11"/>
        <v>178.5139032282874</v>
      </c>
      <c r="J109" s="43">
        <f t="shared" si="11"/>
        <v>3.0747094541329387</v>
      </c>
    </row>
    <row r="110" spans="1:10" ht="15.75">
      <c r="A110" s="45" t="s">
        <v>99</v>
      </c>
      <c r="B110" s="43">
        <f t="shared" ref="B110:J110" si="12">B61+B90</f>
        <v>13300.381239707058</v>
      </c>
      <c r="C110" s="43">
        <f t="shared" si="12"/>
        <v>2723.064322332285</v>
      </c>
      <c r="D110" s="43">
        <f t="shared" si="12"/>
        <v>20177.218645180979</v>
      </c>
      <c r="E110" s="43">
        <f t="shared" si="12"/>
        <v>284.52606511431389</v>
      </c>
      <c r="F110" s="43">
        <f t="shared" si="12"/>
        <v>244.84190883057133</v>
      </c>
      <c r="G110" s="43">
        <f t="shared" si="12"/>
        <v>1594.2424903525655</v>
      </c>
      <c r="H110" s="43">
        <f t="shared" si="12"/>
        <v>574.6668718370031</v>
      </c>
      <c r="I110" s="43">
        <f t="shared" si="12"/>
        <v>321.2146143373551</v>
      </c>
      <c r="J110" s="43">
        <f t="shared" si="12"/>
        <v>3.744059574667856</v>
      </c>
    </row>
    <row r="111" spans="1:10" ht="31.5">
      <c r="A111" s="46" t="s">
        <v>100</v>
      </c>
      <c r="B111" s="43">
        <f t="shared" ref="B111:J111" si="13">B94+B95+B93+B63</f>
        <v>370.48223589697682</v>
      </c>
      <c r="C111" s="43">
        <f t="shared" si="13"/>
        <v>93.936286781982147</v>
      </c>
      <c r="D111" s="43">
        <f t="shared" si="13"/>
        <v>480.30525632706031</v>
      </c>
      <c r="E111" s="43">
        <f t="shared" si="13"/>
        <v>41.202085524401973</v>
      </c>
      <c r="F111" s="43">
        <f t="shared" si="13"/>
        <v>18.041100046991428</v>
      </c>
      <c r="G111" s="43">
        <f t="shared" si="13"/>
        <v>25.652830897983844</v>
      </c>
      <c r="H111" s="43">
        <f t="shared" si="13"/>
        <v>9.3016608113853518</v>
      </c>
      <c r="I111" s="43">
        <f t="shared" si="13"/>
        <v>5.3525332855960075</v>
      </c>
      <c r="J111" s="43">
        <f t="shared" si="13"/>
        <v>1.3497871959542618</v>
      </c>
    </row>
    <row r="112" spans="1:10" ht="31.5">
      <c r="A112" s="47" t="s">
        <v>101</v>
      </c>
      <c r="B112" s="43">
        <f t="shared" ref="B112:J112" si="14">B96+B24</f>
        <v>463.42279530347872</v>
      </c>
      <c r="C112" s="43">
        <f t="shared" si="14"/>
        <v>103.72998935034691</v>
      </c>
      <c r="D112" s="43">
        <f t="shared" si="14"/>
        <v>361.71603951773324</v>
      </c>
      <c r="E112" s="43">
        <f t="shared" si="14"/>
        <v>54.144349400805396</v>
      </c>
      <c r="F112" s="43">
        <f t="shared" si="14"/>
        <v>13.887338775411187</v>
      </c>
      <c r="G112" s="43">
        <f t="shared" si="14"/>
        <v>29.919363446703215</v>
      </c>
      <c r="H112" s="43">
        <f t="shared" si="14"/>
        <v>10.934513124059965</v>
      </c>
      <c r="I112" s="43">
        <f t="shared" si="14"/>
        <v>6.5237523895007516</v>
      </c>
      <c r="J112" s="43">
        <f t="shared" si="14"/>
        <v>3.127207364999272</v>
      </c>
    </row>
    <row r="113" spans="1:10" ht="31.5">
      <c r="A113" s="48" t="s">
        <v>102</v>
      </c>
      <c r="B113" s="43">
        <f t="shared" ref="B113:J113" si="15">B38+B25</f>
        <v>5932.5044049712033</v>
      </c>
      <c r="C113" s="43">
        <f t="shared" si="15"/>
        <v>1563.4853034252803</v>
      </c>
      <c r="D113" s="43">
        <f t="shared" si="15"/>
        <v>6502.0955974537737</v>
      </c>
      <c r="E113" s="43">
        <f t="shared" si="15"/>
        <v>831.29231403455583</v>
      </c>
      <c r="F113" s="43">
        <f t="shared" si="15"/>
        <v>34.934426189754468</v>
      </c>
      <c r="G113" s="43">
        <f t="shared" si="15"/>
        <v>446.25159139133069</v>
      </c>
      <c r="H113" s="43">
        <f t="shared" si="15"/>
        <v>160.25947256744467</v>
      </c>
      <c r="I113" s="43">
        <f t="shared" si="15"/>
        <v>87.895522279478627</v>
      </c>
      <c r="J113" s="43">
        <f t="shared" si="15"/>
        <v>15.634235829039101</v>
      </c>
    </row>
    <row r="114" spans="1:10" ht="31.5">
      <c r="A114" s="49" t="s">
        <v>103</v>
      </c>
      <c r="B114" s="43">
        <f t="shared" ref="B114:J114" si="16">B98+B97+B39</f>
        <v>9413.5773463746555</v>
      </c>
      <c r="C114" s="43">
        <f t="shared" si="16"/>
        <v>3244.8156410801621</v>
      </c>
      <c r="D114" s="43">
        <f t="shared" si="16"/>
        <v>21669.787565383798</v>
      </c>
      <c r="E114" s="43">
        <f t="shared" si="16"/>
        <v>936.82862002976822</v>
      </c>
      <c r="F114" s="43">
        <f t="shared" si="16"/>
        <v>88.087705719753345</v>
      </c>
      <c r="G114" s="43">
        <f t="shared" si="16"/>
        <v>743.21556028067198</v>
      </c>
      <c r="H114" s="43">
        <f t="shared" si="16"/>
        <v>271.28763342547313</v>
      </c>
      <c r="I114" s="43">
        <f t="shared" si="16"/>
        <v>161.4578949606634</v>
      </c>
      <c r="J114" s="43">
        <f t="shared" si="16"/>
        <v>22.872477142249629</v>
      </c>
    </row>
    <row r="115" spans="1:10" ht="31.5">
      <c r="A115" s="28" t="s">
        <v>62</v>
      </c>
      <c r="B115" s="43">
        <f t="shared" ref="B115:J115" si="17">B64+B40</f>
        <v>3255.7060090579707</v>
      </c>
      <c r="C115" s="43">
        <f t="shared" si="17"/>
        <v>985.8242890901771</v>
      </c>
      <c r="D115" s="43">
        <f t="shared" si="17"/>
        <v>6400.3300268115936</v>
      </c>
      <c r="E115" s="43">
        <f t="shared" si="17"/>
        <v>454.1881389492753</v>
      </c>
      <c r="F115" s="43">
        <f t="shared" si="17"/>
        <v>11.276372765700485</v>
      </c>
      <c r="G115" s="43">
        <f t="shared" si="17"/>
        <v>262.60688484299516</v>
      </c>
      <c r="H115" s="43">
        <f t="shared" si="17"/>
        <v>95.535920370370377</v>
      </c>
      <c r="I115" s="43">
        <f t="shared" si="17"/>
        <v>55.833609561191622</v>
      </c>
      <c r="J115" s="43">
        <f t="shared" si="17"/>
        <v>9.8276818236714956</v>
      </c>
    </row>
    <row r="122" spans="1:10">
      <c r="B122" s="40"/>
      <c r="C122" s="40"/>
      <c r="D122" s="40"/>
      <c r="E122" s="40"/>
      <c r="F122" s="40"/>
      <c r="G122" s="40"/>
      <c r="H122" s="40"/>
      <c r="I122" s="40"/>
      <c r="J122" s="40"/>
    </row>
    <row r="123" spans="1:10">
      <c r="B123" s="40"/>
      <c r="C123" s="40"/>
      <c r="D123" s="40"/>
      <c r="E123" s="40"/>
      <c r="F123" s="40"/>
      <c r="G123" s="40"/>
      <c r="H123" s="40"/>
      <c r="I123" s="40"/>
      <c r="J123" s="40"/>
    </row>
    <row r="124" spans="1:10">
      <c r="B124" s="60"/>
      <c r="C124" s="60"/>
      <c r="D124" s="60"/>
      <c r="E124" s="60"/>
      <c r="F124" s="60"/>
      <c r="G124" s="60"/>
      <c r="H124" s="60"/>
      <c r="I124" s="60"/>
      <c r="J124" s="60"/>
    </row>
    <row r="127" spans="1:10">
      <c r="B127" s="40"/>
      <c r="C127" s="40"/>
      <c r="D127" s="40"/>
      <c r="E127" s="40"/>
      <c r="F127" s="40"/>
      <c r="G127" s="40"/>
      <c r="H127" s="40"/>
      <c r="I127" s="40"/>
      <c r="J127" s="40"/>
    </row>
    <row r="128" spans="1:10">
      <c r="B128" s="40"/>
      <c r="C128" s="40"/>
      <c r="D128" s="40"/>
      <c r="E128" s="40"/>
      <c r="F128" s="40"/>
      <c r="G128" s="40"/>
      <c r="H128" s="40"/>
      <c r="I128" s="40"/>
      <c r="J128" s="40"/>
    </row>
    <row r="129" spans="2:10">
      <c r="B129" s="60"/>
      <c r="C129" s="60"/>
      <c r="D129" s="60"/>
      <c r="E129" s="60"/>
      <c r="F129" s="60"/>
      <c r="G129" s="60"/>
      <c r="H129" s="60"/>
      <c r="I129" s="60"/>
      <c r="J129" s="60"/>
    </row>
  </sheetData>
  <mergeCells count="7">
    <mergeCell ref="I1:J1"/>
    <mergeCell ref="A2:J2"/>
    <mergeCell ref="A3:A4"/>
    <mergeCell ref="B3:B4"/>
    <mergeCell ref="C3:C4"/>
    <mergeCell ref="D3:D4"/>
    <mergeCell ref="E3:J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29"/>
  <sheetViews>
    <sheetView zoomScale="90" zoomScaleNormal="90" workbookViewId="0">
      <pane xSplit="1" ySplit="4" topLeftCell="B5" activePane="bottomRight" state="frozenSplit"/>
      <selection pane="topRight" activeCell="B1" sqref="B1"/>
      <selection pane="bottomLeft" activeCell="A5" sqref="A5"/>
      <selection pane="bottomRight" activeCell="I1" sqref="I1:J1"/>
    </sheetView>
  </sheetViews>
  <sheetFormatPr defaultRowHeight="15"/>
  <cols>
    <col min="1" max="1" width="70.140625" customWidth="1"/>
    <col min="2" max="10" width="15.7109375" customWidth="1"/>
  </cols>
  <sheetData>
    <row r="1" spans="1:10" ht="15.75" customHeight="1">
      <c r="I1" s="68" t="s">
        <v>158</v>
      </c>
      <c r="J1" s="68"/>
    </row>
    <row r="2" spans="1:10" ht="34.5" customHeight="1">
      <c r="A2" s="63" t="s">
        <v>139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6.5" customHeight="1">
      <c r="A3" s="69" t="s">
        <v>0</v>
      </c>
      <c r="B3" s="66" t="s">
        <v>112</v>
      </c>
      <c r="C3" s="66" t="s">
        <v>113</v>
      </c>
      <c r="D3" s="66" t="s">
        <v>114</v>
      </c>
      <c r="E3" s="67" t="s">
        <v>115</v>
      </c>
      <c r="F3" s="67"/>
      <c r="G3" s="67"/>
      <c r="H3" s="67"/>
      <c r="I3" s="67"/>
      <c r="J3" s="67"/>
    </row>
    <row r="4" spans="1:10" s="4" customFormat="1" ht="42.75">
      <c r="A4" s="69"/>
      <c r="B4" s="66"/>
      <c r="C4" s="66"/>
      <c r="D4" s="66"/>
      <c r="E4" s="57" t="s">
        <v>116</v>
      </c>
      <c r="F4" s="57" t="s">
        <v>117</v>
      </c>
      <c r="G4" s="57" t="s">
        <v>118</v>
      </c>
      <c r="H4" s="57" t="s">
        <v>119</v>
      </c>
      <c r="I4" s="57" t="s">
        <v>120</v>
      </c>
      <c r="J4" s="57" t="s">
        <v>121</v>
      </c>
    </row>
    <row r="5" spans="1:10" ht="31.5">
      <c r="A5" s="5" t="s">
        <v>7</v>
      </c>
      <c r="B5" s="6">
        <v>2086.0783926024565</v>
      </c>
      <c r="C5" s="6">
        <v>0</v>
      </c>
      <c r="D5" s="6">
        <v>5662.8449349423499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</row>
    <row r="6" spans="1:10" ht="15.75">
      <c r="A6" s="5" t="s">
        <v>8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</row>
    <row r="7" spans="1:10" s="9" customFormat="1" ht="15.75">
      <c r="A7" s="7" t="s">
        <v>9</v>
      </c>
      <c r="B7" s="8">
        <f>SUM(B5:B6)</f>
        <v>2086.0783926024565</v>
      </c>
      <c r="C7" s="8">
        <f t="shared" ref="C7:J7" si="0">SUM(C5:C6)</f>
        <v>0</v>
      </c>
      <c r="D7" s="8">
        <f t="shared" si="0"/>
        <v>5662.8449349423499</v>
      </c>
      <c r="E7" s="8">
        <f t="shared" si="0"/>
        <v>0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8">
        <f t="shared" si="0"/>
        <v>0</v>
      </c>
    </row>
    <row r="8" spans="1:10" ht="15.75">
      <c r="A8" s="5" t="s">
        <v>10</v>
      </c>
      <c r="B8" s="6">
        <v>277.75032658674803</v>
      </c>
      <c r="C8" s="6">
        <v>4550.366827341446</v>
      </c>
      <c r="D8" s="6">
        <v>10138.588090759546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0.73928706228289254</v>
      </c>
    </row>
    <row r="9" spans="1:10" ht="31.5">
      <c r="A9" s="5" t="s">
        <v>11</v>
      </c>
      <c r="B9" s="6">
        <v>0</v>
      </c>
      <c r="C9" s="6">
        <v>0</v>
      </c>
      <c r="D9" s="6">
        <v>11819.136504463409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</row>
    <row r="10" spans="1:10" ht="31.5">
      <c r="A10" s="10" t="s">
        <v>12</v>
      </c>
      <c r="B10" s="6">
        <v>0</v>
      </c>
      <c r="C10" s="6">
        <v>11700.896623536988</v>
      </c>
      <c r="D10" s="6">
        <v>1511.3606557272344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</row>
    <row r="11" spans="1:10" ht="15.75">
      <c r="A11" s="10" t="s">
        <v>13</v>
      </c>
      <c r="B11" s="6">
        <v>0</v>
      </c>
      <c r="C11" s="6">
        <v>1842.891586785393</v>
      </c>
      <c r="D11" s="6">
        <v>1092.082343160371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</row>
    <row r="12" spans="1:10" ht="15.75">
      <c r="A12" s="10" t="s">
        <v>14</v>
      </c>
      <c r="B12" s="6">
        <v>476.79687672811059</v>
      </c>
      <c r="C12" s="6">
        <v>6820.4741578341018</v>
      </c>
      <c r="D12" s="6">
        <v>28574.740656682025</v>
      </c>
      <c r="E12" s="6">
        <v>0</v>
      </c>
      <c r="F12" s="6">
        <v>20.957302995391707</v>
      </c>
      <c r="G12" s="6">
        <v>186.9457822580645</v>
      </c>
      <c r="H12" s="6">
        <v>67.695634792626734</v>
      </c>
      <c r="I12" s="6">
        <v>38.982142857142854</v>
      </c>
      <c r="J12" s="6">
        <v>0</v>
      </c>
    </row>
    <row r="13" spans="1:10" s="9" customFormat="1" ht="15.75">
      <c r="A13" s="11" t="s">
        <v>15</v>
      </c>
      <c r="B13" s="8">
        <f>SUM(B8:B12)</f>
        <v>754.54720331485862</v>
      </c>
      <c r="C13" s="8">
        <f t="shared" ref="C13:J13" si="1">SUM(C8:C12)</f>
        <v>24914.629195497928</v>
      </c>
      <c r="D13" s="8">
        <f t="shared" si="1"/>
        <v>53135.908250792592</v>
      </c>
      <c r="E13" s="8">
        <f t="shared" si="1"/>
        <v>0</v>
      </c>
      <c r="F13" s="8">
        <f t="shared" si="1"/>
        <v>20.957302995391707</v>
      </c>
      <c r="G13" s="8">
        <f t="shared" si="1"/>
        <v>186.9457822580645</v>
      </c>
      <c r="H13" s="8">
        <f t="shared" si="1"/>
        <v>67.695634792626734</v>
      </c>
      <c r="I13" s="8">
        <f t="shared" si="1"/>
        <v>38.982142857142854</v>
      </c>
      <c r="J13" s="8">
        <f t="shared" si="1"/>
        <v>0.73928706228289254</v>
      </c>
    </row>
    <row r="14" spans="1:10" ht="15.75">
      <c r="A14" s="15" t="s">
        <v>16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</row>
    <row r="15" spans="1:10" ht="15.75">
      <c r="A15" s="15" t="s">
        <v>17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</row>
    <row r="16" spans="1:10" ht="31.5">
      <c r="A16" s="10" t="s">
        <v>18</v>
      </c>
      <c r="B16" s="6">
        <v>7141.417286637482</v>
      </c>
      <c r="C16" s="6">
        <v>295.47903311631376</v>
      </c>
      <c r="D16" s="6">
        <v>1329.6529897174325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</row>
    <row r="17" spans="1:10" ht="15.75">
      <c r="A17" s="10" t="s">
        <v>19</v>
      </c>
      <c r="B17" s="6">
        <v>7366.3760051431591</v>
      </c>
      <c r="C17" s="6">
        <v>4318.9607875222409</v>
      </c>
      <c r="D17" s="6">
        <v>116.41918163449257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</row>
    <row r="18" spans="1:10" ht="15.75">
      <c r="A18" s="53" t="s">
        <v>125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</row>
    <row r="19" spans="1:10" ht="15.75">
      <c r="A19" s="10" t="s">
        <v>20</v>
      </c>
      <c r="B19" s="6">
        <v>17.72870652956577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</row>
    <row r="20" spans="1:10" ht="15.75">
      <c r="A20" s="53" t="s">
        <v>122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</row>
    <row r="21" spans="1:10" ht="15.75">
      <c r="A21" s="53" t="s">
        <v>123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</row>
    <row r="22" spans="1:10" ht="15.75">
      <c r="A22" s="53" t="s">
        <v>124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</row>
    <row r="23" spans="1:10" ht="15.75">
      <c r="A23" s="10" t="s">
        <v>21</v>
      </c>
      <c r="B23" s="6">
        <v>0</v>
      </c>
      <c r="C23" s="6">
        <v>0</v>
      </c>
      <c r="D23" s="6">
        <v>4.2172880961407904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</row>
    <row r="24" spans="1:10" s="9" customFormat="1" ht="31.5">
      <c r="A24" s="13" t="s">
        <v>22</v>
      </c>
      <c r="B24" s="6">
        <v>18069.464021735967</v>
      </c>
      <c r="C24" s="6">
        <v>3918.4205934209895</v>
      </c>
      <c r="D24" s="6">
        <v>12859.186908932124</v>
      </c>
      <c r="E24" s="6">
        <v>2177.9878548105385</v>
      </c>
      <c r="F24" s="6">
        <v>583.89527798263066</v>
      </c>
      <c r="G24" s="6">
        <v>1162.8981611760712</v>
      </c>
      <c r="H24" s="6">
        <v>426.29908425112802</v>
      </c>
      <c r="I24" s="6">
        <v>257.68766071515211</v>
      </c>
      <c r="J24" s="6">
        <v>130.92588792392414</v>
      </c>
    </row>
    <row r="25" spans="1:10" ht="31.5">
      <c r="A25" s="14" t="s">
        <v>23</v>
      </c>
      <c r="B25" s="6">
        <v>19200.832185813881</v>
      </c>
      <c r="C25" s="6">
        <v>4579.138113064565</v>
      </c>
      <c r="D25" s="6">
        <v>19718.434001212489</v>
      </c>
      <c r="E25" s="6">
        <v>2803.1825938163074</v>
      </c>
      <c r="F25" s="6">
        <v>114.66747499242194</v>
      </c>
      <c r="G25" s="6">
        <v>1432.1489845407698</v>
      </c>
      <c r="H25" s="6">
        <v>514.80918460139435</v>
      </c>
      <c r="I25" s="6">
        <v>283.68255531979383</v>
      </c>
      <c r="J25" s="6">
        <v>56.339952712943308</v>
      </c>
    </row>
    <row r="26" spans="1:10" s="9" customFormat="1" ht="15.75">
      <c r="A26" s="7" t="s">
        <v>24</v>
      </c>
      <c r="B26" s="8">
        <f>SUM(B14:B25)</f>
        <v>51795.818205860051</v>
      </c>
      <c r="C26" s="8">
        <f t="shared" ref="C26:J26" si="2">SUM(C14:C25)</f>
        <v>13111.998527124109</v>
      </c>
      <c r="D26" s="8">
        <f t="shared" si="2"/>
        <v>34027.910369592675</v>
      </c>
      <c r="E26" s="8">
        <f t="shared" si="2"/>
        <v>4981.1704486268463</v>
      </c>
      <c r="F26" s="8">
        <f t="shared" si="2"/>
        <v>698.5627529750526</v>
      </c>
      <c r="G26" s="8">
        <f t="shared" si="2"/>
        <v>2595.047145716841</v>
      </c>
      <c r="H26" s="8">
        <f t="shared" si="2"/>
        <v>941.10826885252231</v>
      </c>
      <c r="I26" s="8">
        <f t="shared" si="2"/>
        <v>541.370216034946</v>
      </c>
      <c r="J26" s="8">
        <f t="shared" si="2"/>
        <v>187.26584063686744</v>
      </c>
    </row>
    <row r="27" spans="1:10" ht="15.75">
      <c r="A27" s="12" t="s">
        <v>25</v>
      </c>
      <c r="B27" s="6">
        <v>70.607632686980608</v>
      </c>
      <c r="C27" s="6">
        <v>22.718144044321331</v>
      </c>
      <c r="D27" s="6">
        <v>121.81161440443213</v>
      </c>
      <c r="E27" s="6">
        <v>10.953309141274239</v>
      </c>
      <c r="F27" s="6">
        <v>1.9894587257617729</v>
      </c>
      <c r="G27" s="6">
        <v>5.5047240997229911</v>
      </c>
      <c r="H27" s="6">
        <v>2.0231152354570638</v>
      </c>
      <c r="I27" s="6">
        <v>1.2415662049861496</v>
      </c>
      <c r="J27" s="6">
        <v>0.36770858725761774</v>
      </c>
    </row>
    <row r="28" spans="1:10" ht="15.75">
      <c r="A28" s="12" t="s">
        <v>26</v>
      </c>
      <c r="B28" s="6">
        <v>782.94077059822234</v>
      </c>
      <c r="C28" s="6">
        <v>297.34555397982626</v>
      </c>
      <c r="D28" s="6">
        <v>1189.8716764206533</v>
      </c>
      <c r="E28" s="6">
        <v>147.97692679516629</v>
      </c>
      <c r="F28" s="6">
        <v>1.4430272645560771</v>
      </c>
      <c r="G28" s="6">
        <v>69.801458104464203</v>
      </c>
      <c r="H28" s="6">
        <v>25.328576051133528</v>
      </c>
      <c r="I28" s="6">
        <v>14.635270947767902</v>
      </c>
      <c r="J28" s="6">
        <v>3.0403443523419558</v>
      </c>
    </row>
    <row r="29" spans="1:10" ht="15.75">
      <c r="A29" s="5" t="s">
        <v>27</v>
      </c>
      <c r="B29" s="6">
        <v>22573.180855213675</v>
      </c>
      <c r="C29" s="6">
        <v>3944.198652820513</v>
      </c>
      <c r="D29" s="6">
        <v>30770.594036666665</v>
      </c>
      <c r="E29" s="6">
        <v>0</v>
      </c>
      <c r="F29" s="6">
        <v>577.1362176923077</v>
      </c>
      <c r="G29" s="6">
        <v>2373.3821148717948</v>
      </c>
      <c r="H29" s="6">
        <v>861.21690170940167</v>
      </c>
      <c r="I29" s="6">
        <v>497.14059854700849</v>
      </c>
      <c r="J29" s="6">
        <v>0</v>
      </c>
    </row>
    <row r="30" spans="1:10" ht="15.75">
      <c r="A30" s="12" t="s">
        <v>28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</row>
    <row r="31" spans="1:10" ht="15.75">
      <c r="A31" s="12" t="s">
        <v>29</v>
      </c>
      <c r="B31" s="6">
        <v>4573.2867412140577</v>
      </c>
      <c r="C31" s="6">
        <v>1457.0895623003194</v>
      </c>
      <c r="D31" s="6">
        <v>6043.1006932907349</v>
      </c>
      <c r="E31" s="6">
        <v>489.77733738019168</v>
      </c>
      <c r="F31" s="6">
        <v>66.610564217252403</v>
      </c>
      <c r="G31" s="6">
        <v>309.7845258785942</v>
      </c>
      <c r="H31" s="6">
        <v>113.38224728434504</v>
      </c>
      <c r="I31" s="6">
        <v>68.323801916932908</v>
      </c>
      <c r="J31" s="6">
        <v>13.958626198083067</v>
      </c>
    </row>
    <row r="32" spans="1:10" ht="15.75">
      <c r="A32" s="12" t="s">
        <v>30</v>
      </c>
      <c r="B32" s="6">
        <v>482.9952592749629</v>
      </c>
      <c r="C32" s="6">
        <v>235.6263281746873</v>
      </c>
      <c r="D32" s="6">
        <v>1408.8523133347467</v>
      </c>
      <c r="E32" s="6">
        <v>70.688385414458338</v>
      </c>
      <c r="F32" s="6">
        <v>1.6498274326902691</v>
      </c>
      <c r="G32" s="6">
        <v>50.620679245283014</v>
      </c>
      <c r="H32" s="6">
        <v>18.378921772312911</v>
      </c>
      <c r="I32" s="6">
        <v>10.642068687725249</v>
      </c>
      <c r="J32" s="6">
        <v>0.82491371634513455</v>
      </c>
    </row>
    <row r="33" spans="1:10" ht="15.75">
      <c r="A33" s="12" t="s">
        <v>31</v>
      </c>
      <c r="B33" s="6">
        <v>2753.5957944616443</v>
      </c>
      <c r="C33" s="6">
        <v>1038.6020466116272</v>
      </c>
      <c r="D33" s="6">
        <v>6655.5844244926047</v>
      </c>
      <c r="E33" s="6">
        <v>597.42120760233911</v>
      </c>
      <c r="F33" s="6">
        <v>57.648090815273484</v>
      </c>
      <c r="G33" s="6">
        <v>292.42880959752324</v>
      </c>
      <c r="H33" s="6">
        <v>103.59435827313382</v>
      </c>
      <c r="I33" s="6">
        <v>52.967509287925701</v>
      </c>
      <c r="J33" s="6">
        <v>7.3907808737530107</v>
      </c>
    </row>
    <row r="34" spans="1:10" ht="15.75">
      <c r="A34" s="12" t="s">
        <v>32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</row>
    <row r="35" spans="1:10" ht="15.75">
      <c r="A35" s="12" t="s">
        <v>33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</row>
    <row r="36" spans="1:10" ht="15.75">
      <c r="A36" s="16" t="s">
        <v>34</v>
      </c>
      <c r="B36" s="6">
        <v>0</v>
      </c>
      <c r="C36" s="6">
        <v>0</v>
      </c>
      <c r="D36" s="6">
        <v>157.63833984893992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</row>
    <row r="37" spans="1:10" ht="15.75">
      <c r="A37" s="17" t="s">
        <v>35</v>
      </c>
      <c r="B37" s="6">
        <v>116.94529938618071</v>
      </c>
      <c r="C37" s="6">
        <v>53.605319687597017</v>
      </c>
      <c r="D37" s="6">
        <v>310.13041653729488</v>
      </c>
      <c r="E37" s="6">
        <v>16.974106618261718</v>
      </c>
      <c r="F37" s="6">
        <v>0.61352074327067752</v>
      </c>
      <c r="G37" s="6">
        <v>12.319496524875206</v>
      </c>
      <c r="H37" s="6">
        <v>4.5564467744632067</v>
      </c>
      <c r="I37" s="6">
        <v>2.8631295230361364</v>
      </c>
      <c r="J37" s="6">
        <v>0.44173493515488782</v>
      </c>
    </row>
    <row r="38" spans="1:10" ht="15.75">
      <c r="A38" s="18" t="s">
        <v>36</v>
      </c>
      <c r="B38" s="6">
        <v>3990.6694092149132</v>
      </c>
      <c r="C38" s="6">
        <v>1532.8795835101546</v>
      </c>
      <c r="D38" s="6">
        <v>5699.7284013337376</v>
      </c>
      <c r="E38" s="6">
        <v>446.52709214913608</v>
      </c>
      <c r="F38" s="6">
        <v>21.899098817823578</v>
      </c>
      <c r="G38" s="6">
        <v>312.34942406789935</v>
      </c>
      <c r="H38" s="6">
        <v>111.68134283116095</v>
      </c>
      <c r="I38" s="6">
        <v>59.920922400727484</v>
      </c>
      <c r="J38" s="6">
        <v>4.777811458017581</v>
      </c>
    </row>
    <row r="39" spans="1:10" s="9" customFormat="1" ht="31.5">
      <c r="A39" s="19" t="s">
        <v>37</v>
      </c>
      <c r="B39" s="6">
        <v>422.60674037848185</v>
      </c>
      <c r="C39" s="6">
        <v>173.13086179034661</v>
      </c>
      <c r="D39" s="6">
        <v>649.07506591537322</v>
      </c>
      <c r="E39" s="6">
        <v>40.503839464171811</v>
      </c>
      <c r="F39" s="6">
        <v>6.2403374441845623</v>
      </c>
      <c r="G39" s="6">
        <v>33.627684456729746</v>
      </c>
      <c r="H39" s="6">
        <v>12.433765681479906</v>
      </c>
      <c r="I39" s="6">
        <v>7.841749946842441</v>
      </c>
      <c r="J39" s="6">
        <v>0.28258558366999786</v>
      </c>
    </row>
    <row r="40" spans="1:10" ht="15.75">
      <c r="A40" s="20" t="s">
        <v>38</v>
      </c>
      <c r="B40" s="6">
        <v>2097.2670304347821</v>
      </c>
      <c r="C40" s="6">
        <v>1023.1425403381642</v>
      </c>
      <c r="D40" s="6">
        <v>6117.5241170893723</v>
      </c>
      <c r="E40" s="6">
        <v>306.94162353059579</v>
      </c>
      <c r="F40" s="6">
        <v>7.1616106682769729</v>
      </c>
      <c r="G40" s="6">
        <v>219.80516958534619</v>
      </c>
      <c r="H40" s="6">
        <v>79.804870913848632</v>
      </c>
      <c r="I40" s="6">
        <v>46.211337882447658</v>
      </c>
      <c r="J40" s="6">
        <v>3.5808053341384865</v>
      </c>
    </row>
    <row r="41" spans="1:10" s="9" customFormat="1" ht="15.75">
      <c r="A41" s="21" t="s">
        <v>39</v>
      </c>
      <c r="B41" s="8">
        <f>SUM(B27:B40)</f>
        <v>37864.09553286391</v>
      </c>
      <c r="C41" s="8">
        <f t="shared" ref="C41:J41" si="3">SUM(C27:C40)</f>
        <v>9778.3385932575547</v>
      </c>
      <c r="D41" s="8">
        <f t="shared" si="3"/>
        <v>59123.911099334553</v>
      </c>
      <c r="E41" s="8">
        <f t="shared" si="3"/>
        <v>2127.7638280955948</v>
      </c>
      <c r="F41" s="8">
        <f t="shared" si="3"/>
        <v>742.3917538213974</v>
      </c>
      <c r="G41" s="8">
        <f t="shared" si="3"/>
        <v>3679.6240864322331</v>
      </c>
      <c r="H41" s="8">
        <f t="shared" si="3"/>
        <v>1332.4005465267364</v>
      </c>
      <c r="I41" s="8">
        <f t="shared" si="3"/>
        <v>761.78795534540018</v>
      </c>
      <c r="J41" s="8">
        <f t="shared" si="3"/>
        <v>34.665311038761736</v>
      </c>
    </row>
    <row r="42" spans="1:10" ht="15.75">
      <c r="A42" s="5" t="s">
        <v>40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</row>
    <row r="43" spans="1:10" ht="15.75">
      <c r="A43" s="12" t="s">
        <v>41</v>
      </c>
      <c r="B43" s="6">
        <v>4871.9480199518675</v>
      </c>
      <c r="C43" s="6">
        <v>1890.8232357736199</v>
      </c>
      <c r="D43" s="6">
        <v>7435.367907072432</v>
      </c>
      <c r="E43" s="6">
        <v>602.5326458349507</v>
      </c>
      <c r="F43" s="6">
        <v>73.926945811660588</v>
      </c>
      <c r="G43" s="6">
        <v>438.85909393680612</v>
      </c>
      <c r="H43" s="6">
        <v>159.22612677587145</v>
      </c>
      <c r="I43" s="6">
        <v>91.479292058070016</v>
      </c>
      <c r="J43" s="6">
        <v>10.384248117382191</v>
      </c>
    </row>
    <row r="44" spans="1:10" ht="31.5">
      <c r="A44" s="16" t="s">
        <v>42</v>
      </c>
      <c r="B44" s="6">
        <v>4775.1704981968742</v>
      </c>
      <c r="C44" s="6">
        <v>1084.3830613062642</v>
      </c>
      <c r="D44" s="6">
        <v>7547.2767503673031</v>
      </c>
      <c r="E44" s="6">
        <v>0</v>
      </c>
      <c r="F44" s="6">
        <v>9.1087885668492046</v>
      </c>
      <c r="G44" s="6">
        <v>274.56491251502604</v>
      </c>
      <c r="H44" s="6">
        <v>102.79918525444103</v>
      </c>
      <c r="I44" s="6">
        <v>68.099905836783762</v>
      </c>
      <c r="J44" s="6">
        <v>0</v>
      </c>
    </row>
    <row r="45" spans="1:10" ht="15.75">
      <c r="A45" s="22" t="s">
        <v>43</v>
      </c>
      <c r="B45" s="6">
        <v>25467.054740525677</v>
      </c>
      <c r="C45" s="6">
        <v>4114.8966557326612</v>
      </c>
      <c r="D45" s="6">
        <v>28682.986922148091</v>
      </c>
      <c r="E45" s="6">
        <v>0</v>
      </c>
      <c r="F45" s="6">
        <v>451.95533146186239</v>
      </c>
      <c r="G45" s="6">
        <v>3117.9819710819284</v>
      </c>
      <c r="H45" s="6">
        <v>1119.4035006633467</v>
      </c>
      <c r="I45" s="6">
        <v>613.62423169066892</v>
      </c>
      <c r="J45" s="6">
        <v>0</v>
      </c>
    </row>
    <row r="46" spans="1:10" s="9" customFormat="1" ht="15.75">
      <c r="A46" s="23" t="s">
        <v>44</v>
      </c>
      <c r="B46" s="8">
        <f>SUM(B42:B45)</f>
        <v>35114.173258674418</v>
      </c>
      <c r="C46" s="8">
        <f t="shared" ref="C46:J46" si="4">SUM(C42:C45)</f>
        <v>7090.1029528125455</v>
      </c>
      <c r="D46" s="8">
        <f t="shared" si="4"/>
        <v>43665.631579587825</v>
      </c>
      <c r="E46" s="8">
        <f t="shared" si="4"/>
        <v>602.5326458349507</v>
      </c>
      <c r="F46" s="8">
        <f t="shared" si="4"/>
        <v>534.99106584037213</v>
      </c>
      <c r="G46" s="8">
        <f t="shared" si="4"/>
        <v>3831.4059775337605</v>
      </c>
      <c r="H46" s="8">
        <f t="shared" si="4"/>
        <v>1381.4288126936592</v>
      </c>
      <c r="I46" s="8">
        <f t="shared" si="4"/>
        <v>773.20342958552271</v>
      </c>
      <c r="J46" s="8">
        <f t="shared" si="4"/>
        <v>10.384248117382191</v>
      </c>
    </row>
    <row r="47" spans="1:10" ht="15.75">
      <c r="A47" s="5" t="s">
        <v>45</v>
      </c>
      <c r="B47" s="6">
        <v>22686.488866659474</v>
      </c>
      <c r="C47" s="6">
        <v>4707.784265602244</v>
      </c>
      <c r="D47" s="6">
        <v>77135.401088772313</v>
      </c>
      <c r="E47" s="6">
        <v>19991.383773032529</v>
      </c>
      <c r="F47" s="6">
        <v>0</v>
      </c>
      <c r="G47" s="6">
        <v>0</v>
      </c>
      <c r="H47" s="6">
        <v>0</v>
      </c>
      <c r="I47" s="6">
        <v>0</v>
      </c>
      <c r="J47" s="6">
        <v>181.67460193376127</v>
      </c>
    </row>
    <row r="48" spans="1:10" ht="31.5">
      <c r="A48" s="5" t="s">
        <v>46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</row>
    <row r="49" spans="1:10" ht="15.75">
      <c r="A49" s="12" t="s">
        <v>47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</row>
    <row r="50" spans="1:10" ht="15.75">
      <c r="A50" s="12" t="s">
        <v>48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</row>
    <row r="51" spans="1:10" ht="15.75">
      <c r="A51" s="12" t="s">
        <v>49</v>
      </c>
      <c r="B51" s="6">
        <v>2562.5311913453861</v>
      </c>
      <c r="C51" s="6">
        <v>596.46668449179299</v>
      </c>
      <c r="D51" s="6">
        <v>2906.4027407780127</v>
      </c>
      <c r="E51" s="6">
        <v>464.87577645140016</v>
      </c>
      <c r="F51" s="6">
        <v>24.288282853870978</v>
      </c>
      <c r="G51" s="6">
        <v>197.4757936981643</v>
      </c>
      <c r="H51" s="6">
        <v>70.486856716521487</v>
      </c>
      <c r="I51" s="6">
        <v>37.454828851025439</v>
      </c>
      <c r="J51" s="6">
        <v>5.4198947149252179</v>
      </c>
    </row>
    <row r="52" spans="1:10" ht="15.75">
      <c r="A52" s="12" t="s">
        <v>50</v>
      </c>
      <c r="B52" s="6">
        <v>2225.5974104547699</v>
      </c>
      <c r="C52" s="6">
        <v>602.41798848245185</v>
      </c>
      <c r="D52" s="6">
        <v>4007.8496263717248</v>
      </c>
      <c r="E52" s="6">
        <v>307.83686502718734</v>
      </c>
      <c r="F52" s="6">
        <v>7.7270628027681658</v>
      </c>
      <c r="G52" s="6">
        <v>170.19013573900148</v>
      </c>
      <c r="H52" s="6">
        <v>61.944261097380128</v>
      </c>
      <c r="I52" s="6">
        <v>36.28112671774592</v>
      </c>
      <c r="J52" s="6">
        <v>7.2253762975778546</v>
      </c>
    </row>
    <row r="53" spans="1:10" ht="15.75">
      <c r="A53" s="12" t="s">
        <v>51</v>
      </c>
      <c r="B53" s="6">
        <v>1960.6216151167023</v>
      </c>
      <c r="C53" s="6">
        <v>591.0398726412642</v>
      </c>
      <c r="D53" s="6">
        <v>2067.8394682122989</v>
      </c>
      <c r="E53" s="6">
        <v>272.51598482091799</v>
      </c>
      <c r="F53" s="6">
        <v>39.232127150803137</v>
      </c>
      <c r="G53" s="6">
        <v>176.26916878931226</v>
      </c>
      <c r="H53" s="6">
        <v>62.881344804283408</v>
      </c>
      <c r="I53" s="6">
        <v>33.365471227322352</v>
      </c>
      <c r="J53" s="6">
        <v>3.4373862868430627</v>
      </c>
    </row>
    <row r="54" spans="1:10" ht="31.5">
      <c r="A54" s="16" t="s">
        <v>52</v>
      </c>
      <c r="B54" s="6">
        <v>18277.33183103062</v>
      </c>
      <c r="C54" s="6">
        <v>3473.8104457709164</v>
      </c>
      <c r="D54" s="6">
        <v>11351.676772476789</v>
      </c>
      <c r="E54" s="6">
        <v>3258.1808723559961</v>
      </c>
      <c r="F54" s="6">
        <v>20.66635657793805</v>
      </c>
      <c r="G54" s="6">
        <v>1628.0364304822028</v>
      </c>
      <c r="H54" s="6">
        <v>585.62859327966714</v>
      </c>
      <c r="I54" s="6">
        <v>324.02513877108373</v>
      </c>
      <c r="J54" s="6">
        <v>40.419157198656286</v>
      </c>
    </row>
    <row r="55" spans="1:10" ht="15.75">
      <c r="A55" s="5" t="s">
        <v>53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</row>
    <row r="56" spans="1:10" ht="15.75">
      <c r="A56" s="16" t="s">
        <v>54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</row>
    <row r="57" spans="1:10" ht="31.5">
      <c r="A57" s="24" t="s">
        <v>55</v>
      </c>
      <c r="B57" s="6">
        <v>834.66256595860193</v>
      </c>
      <c r="C57" s="6">
        <v>780.0614910343138</v>
      </c>
      <c r="D57" s="6">
        <v>89.706111995231069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</row>
    <row r="58" spans="1:10" ht="15.75">
      <c r="A58" s="5" t="s">
        <v>56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</row>
    <row r="59" spans="1:10" ht="15.75">
      <c r="A59" s="5" t="s">
        <v>57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</row>
    <row r="60" spans="1:10" ht="15.75">
      <c r="A60" s="5" t="s">
        <v>58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</row>
    <row r="61" spans="1:10" ht="31.5">
      <c r="A61" s="25" t="s">
        <v>59</v>
      </c>
      <c r="B61" s="6">
        <v>28199.640903431766</v>
      </c>
      <c r="C61" s="6">
        <v>4918.0318184122816</v>
      </c>
      <c r="D61" s="6">
        <v>38153.560727665368</v>
      </c>
      <c r="E61" s="6">
        <v>0</v>
      </c>
      <c r="F61" s="6">
        <v>555.32073611567534</v>
      </c>
      <c r="G61" s="6">
        <v>3390.4153989014599</v>
      </c>
      <c r="H61" s="6">
        <v>1223.0715928829632</v>
      </c>
      <c r="I61" s="6">
        <v>686.31338491150655</v>
      </c>
      <c r="J61" s="6">
        <v>0</v>
      </c>
    </row>
    <row r="62" spans="1:10" ht="15.75">
      <c r="A62" s="26" t="s">
        <v>60</v>
      </c>
      <c r="B62" s="6">
        <v>257.50712269220662</v>
      </c>
      <c r="C62" s="6">
        <v>158.95900355871885</v>
      </c>
      <c r="D62" s="6">
        <v>411.21419236189064</v>
      </c>
      <c r="E62" s="6">
        <v>36.524902194941362</v>
      </c>
      <c r="F62" s="6">
        <v>5.2681308366571926</v>
      </c>
      <c r="G62" s="6">
        <v>24.786238028135372</v>
      </c>
      <c r="H62" s="6">
        <v>8.9492552962812564</v>
      </c>
      <c r="I62" s="6">
        <v>5.0472633690797482</v>
      </c>
      <c r="J62" s="6">
        <v>0.78530655138646721</v>
      </c>
    </row>
    <row r="63" spans="1:10" ht="15.75">
      <c r="A63" s="27" t="s">
        <v>61</v>
      </c>
      <c r="B63" s="6">
        <v>17570.47081145248</v>
      </c>
      <c r="C63" s="6">
        <v>3896.1409004676766</v>
      </c>
      <c r="D63" s="6">
        <v>17324.534093468192</v>
      </c>
      <c r="E63" s="6">
        <v>2094.5664693996282</v>
      </c>
      <c r="F63" s="6">
        <v>1040.8768153236815</v>
      </c>
      <c r="G63" s="6">
        <v>1129.0940824587706</v>
      </c>
      <c r="H63" s="6">
        <v>409.30410837118751</v>
      </c>
      <c r="I63" s="6">
        <v>235.08439436997918</v>
      </c>
      <c r="J63" s="6">
        <v>52.981221307256824</v>
      </c>
    </row>
    <row r="64" spans="1:10" ht="31.5">
      <c r="A64" s="28" t="s">
        <v>62</v>
      </c>
      <c r="B64" s="6">
        <v>12081.916960507247</v>
      </c>
      <c r="C64" s="6">
        <v>3270.2991705716586</v>
      </c>
      <c r="D64" s="6">
        <v>21757.061856099033</v>
      </c>
      <c r="E64" s="6">
        <v>1671.1292375201285</v>
      </c>
      <c r="F64" s="6">
        <v>41.949016566022543</v>
      </c>
      <c r="G64" s="6">
        <v>923.89494557165858</v>
      </c>
      <c r="H64" s="6">
        <v>336.27120871578097</v>
      </c>
      <c r="I64" s="6">
        <v>196.95405255636069</v>
      </c>
      <c r="J64" s="6">
        <v>39.220512842190011</v>
      </c>
    </row>
    <row r="65" spans="1:10" s="9" customFormat="1" ht="15.75">
      <c r="A65" s="7" t="s">
        <v>63</v>
      </c>
      <c r="B65" s="8">
        <f>SUM(B47:B64)</f>
        <v>106656.76927864926</v>
      </c>
      <c r="C65" s="8">
        <f t="shared" ref="C65:J65" si="5">SUM(C47:C64)</f>
        <v>22995.011641033321</v>
      </c>
      <c r="D65" s="8">
        <f t="shared" si="5"/>
        <v>175205.24667820084</v>
      </c>
      <c r="E65" s="8">
        <f t="shared" si="5"/>
        <v>28097.013880802733</v>
      </c>
      <c r="F65" s="8">
        <f t="shared" si="5"/>
        <v>1735.3285282274167</v>
      </c>
      <c r="G65" s="8">
        <f t="shared" si="5"/>
        <v>7640.1621936687061</v>
      </c>
      <c r="H65" s="8">
        <f t="shared" si="5"/>
        <v>2758.5372211640652</v>
      </c>
      <c r="I65" s="8">
        <f t="shared" si="5"/>
        <v>1554.5256607741035</v>
      </c>
      <c r="J65" s="8">
        <f t="shared" si="5"/>
        <v>331.16345713259705</v>
      </c>
    </row>
    <row r="66" spans="1:10" ht="15.75">
      <c r="A66" s="16" t="s">
        <v>64</v>
      </c>
      <c r="B66" s="6">
        <v>710.91830213903745</v>
      </c>
      <c r="C66" s="6">
        <v>0</v>
      </c>
      <c r="D66" s="6">
        <v>946.81215240641723</v>
      </c>
      <c r="E66" s="6">
        <v>0</v>
      </c>
      <c r="F66" s="6">
        <v>0</v>
      </c>
      <c r="G66" s="6">
        <v>72.581029411764717</v>
      </c>
      <c r="H66" s="6">
        <v>29.155227272727274</v>
      </c>
      <c r="I66" s="6">
        <v>24.262179144385026</v>
      </c>
      <c r="J66" s="6">
        <v>0</v>
      </c>
    </row>
    <row r="67" spans="1:10" ht="15.75">
      <c r="A67" s="24" t="s">
        <v>65</v>
      </c>
      <c r="B67" s="6">
        <v>1112.201305656461</v>
      </c>
      <c r="C67" s="6">
        <v>9.5074810586403729</v>
      </c>
      <c r="D67" s="6">
        <v>552.95121951219517</v>
      </c>
      <c r="E67" s="6">
        <v>0</v>
      </c>
      <c r="F67" s="6">
        <v>1.9009257913855733</v>
      </c>
      <c r="G67" s="6">
        <v>37.315472755578625</v>
      </c>
      <c r="H67" s="6">
        <v>15.211684483653347</v>
      </c>
      <c r="I67" s="6">
        <v>13.309332641411523</v>
      </c>
      <c r="J67" s="6">
        <v>0</v>
      </c>
    </row>
    <row r="68" spans="1:10" ht="15.75">
      <c r="A68" s="24" t="s">
        <v>66</v>
      </c>
      <c r="B68" s="6">
        <v>7408.8149889026681</v>
      </c>
      <c r="C68" s="6">
        <v>529.32526732061967</v>
      </c>
      <c r="D68" s="6">
        <v>334.31106465193761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</row>
    <row r="69" spans="1:10" ht="15.75">
      <c r="A69" s="24" t="s">
        <v>67</v>
      </c>
      <c r="B69" s="6">
        <v>5510.7921640101122</v>
      </c>
      <c r="C69" s="6">
        <v>149.32007079256894</v>
      </c>
      <c r="D69" s="6">
        <v>5521.9895860173674</v>
      </c>
      <c r="E69" s="6">
        <v>173.77706936352641</v>
      </c>
      <c r="F69" s="6">
        <v>114.17848565461141</v>
      </c>
      <c r="G69" s="6">
        <v>184.203693525338</v>
      </c>
      <c r="H69" s="6">
        <v>65.262943827635482</v>
      </c>
      <c r="I69" s="6">
        <v>33.468691216884686</v>
      </c>
      <c r="J69" s="6">
        <v>0</v>
      </c>
    </row>
    <row r="70" spans="1:10" ht="31.5">
      <c r="A70" s="10" t="s">
        <v>68</v>
      </c>
      <c r="B70" s="6">
        <v>0</v>
      </c>
      <c r="C70" s="6">
        <v>760.55843264159068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</row>
    <row r="71" spans="1:10" ht="15.75">
      <c r="A71" s="29" t="s">
        <v>69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</row>
    <row r="72" spans="1:10" ht="15.75">
      <c r="A72" s="54" t="s">
        <v>127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</row>
    <row r="73" spans="1:10" ht="15.75">
      <c r="A73" s="53" t="s">
        <v>128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</row>
    <row r="74" spans="1:10" ht="15.75">
      <c r="A74" s="53" t="s">
        <v>129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</row>
    <row r="75" spans="1:10" ht="15.75">
      <c r="A75" s="53" t="s">
        <v>130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</row>
    <row r="76" spans="1:10" ht="15.75">
      <c r="A76" s="59" t="s">
        <v>70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</row>
    <row r="77" spans="1:10" ht="15.75">
      <c r="A77" s="54" t="s">
        <v>126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</row>
    <row r="78" spans="1:10" ht="15.75">
      <c r="A78" s="5" t="s">
        <v>71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</row>
    <row r="79" spans="1:10" ht="15.75">
      <c r="A79" s="24" t="s">
        <v>72</v>
      </c>
      <c r="B79" s="6">
        <v>0</v>
      </c>
      <c r="C79" s="6">
        <v>0</v>
      </c>
      <c r="D79" s="6">
        <v>47.453031944064826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</row>
    <row r="80" spans="1:10" s="9" customFormat="1" ht="15.75">
      <c r="A80" s="31" t="s">
        <v>73</v>
      </c>
      <c r="B80" s="8">
        <f>SUM(B66:B79)</f>
        <v>14742.726760708279</v>
      </c>
      <c r="C80" s="8">
        <f t="shared" ref="C80:J80" si="6">SUM(C66:C79)</f>
        <v>1448.7112518134195</v>
      </c>
      <c r="D80" s="8">
        <f t="shared" si="6"/>
        <v>7403.5170545319825</v>
      </c>
      <c r="E80" s="8">
        <f t="shared" si="6"/>
        <v>173.77706936352641</v>
      </c>
      <c r="F80" s="8">
        <f t="shared" si="6"/>
        <v>116.07941144599698</v>
      </c>
      <c r="G80" s="8">
        <f t="shared" si="6"/>
        <v>294.10019569268132</v>
      </c>
      <c r="H80" s="8">
        <f t="shared" si="6"/>
        <v>109.6298555840161</v>
      </c>
      <c r="I80" s="8">
        <f t="shared" si="6"/>
        <v>71.040203002681238</v>
      </c>
      <c r="J80" s="8">
        <f t="shared" si="6"/>
        <v>0</v>
      </c>
    </row>
    <row r="81" spans="1:10" ht="15.75">
      <c r="A81" s="12" t="s">
        <v>74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</row>
    <row r="82" spans="1:10" ht="15.75">
      <c r="A82" s="12" t="s">
        <v>75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</row>
    <row r="83" spans="1:10" ht="15.75">
      <c r="A83" s="12" t="s">
        <v>76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</row>
    <row r="84" spans="1:10" ht="15.75">
      <c r="A84" s="12" t="s">
        <v>77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</row>
    <row r="85" spans="1:10" ht="15.75">
      <c r="A85" s="12" t="s">
        <v>78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</row>
    <row r="86" spans="1:10" ht="15.75">
      <c r="A86" s="12" t="s">
        <v>79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</row>
    <row r="87" spans="1:10" ht="15.75">
      <c r="A87" s="12" t="s">
        <v>80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</row>
    <row r="88" spans="1:10" ht="15.75">
      <c r="A88" s="12" t="s">
        <v>81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</row>
    <row r="89" spans="1:10" ht="15.75">
      <c r="A89" s="12" t="s">
        <v>82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</row>
    <row r="90" spans="1:10" s="9" customFormat="1" ht="15.75">
      <c r="A90" s="32" t="s">
        <v>83</v>
      </c>
      <c r="B90" s="6">
        <v>2908.4768568611798</v>
      </c>
      <c r="C90" s="6">
        <v>1450.9138592554341</v>
      </c>
      <c r="D90" s="6">
        <v>9038.7176271536555</v>
      </c>
      <c r="E90" s="6">
        <v>665.47493488568614</v>
      </c>
      <c r="F90" s="6">
        <v>17.337355053753345</v>
      </c>
      <c r="G90" s="6">
        <v>338.34111074597433</v>
      </c>
      <c r="H90" s="6">
        <v>121.01053528003379</v>
      </c>
      <c r="I90" s="6">
        <v>64.972000751138452</v>
      </c>
      <c r="J90" s="6">
        <v>8.756940425332143</v>
      </c>
    </row>
    <row r="91" spans="1:10" s="9" customFormat="1" ht="15.75">
      <c r="A91" s="33" t="s">
        <v>84</v>
      </c>
      <c r="B91" s="6">
        <v>3985.087100348017</v>
      </c>
      <c r="C91" s="6">
        <v>1344.7863414793592</v>
      </c>
      <c r="D91" s="6">
        <v>9365.4244906458498</v>
      </c>
      <c r="E91" s="6">
        <v>508.55036947451401</v>
      </c>
      <c r="F91" s="6">
        <v>9.4982022342286907</v>
      </c>
      <c r="G91" s="6">
        <v>323.53251360341477</v>
      </c>
      <c r="H91" s="6">
        <v>116.35297736930147</v>
      </c>
      <c r="I91" s="6">
        <v>64.112865081043665</v>
      </c>
      <c r="J91" s="6">
        <v>11.673290545867061</v>
      </c>
    </row>
    <row r="92" spans="1:10" s="9" customFormat="1" ht="15.75">
      <c r="A92" s="34" t="s">
        <v>85</v>
      </c>
      <c r="B92" s="6">
        <v>103.43949915211732</v>
      </c>
      <c r="C92" s="6">
        <v>47.731913826458715</v>
      </c>
      <c r="D92" s="6">
        <v>324.15147603238665</v>
      </c>
      <c r="E92" s="6">
        <v>13.431981418233061</v>
      </c>
      <c r="F92" s="6">
        <v>0.98163318923308407</v>
      </c>
      <c r="G92" s="6">
        <v>11.026980104612004</v>
      </c>
      <c r="H92" s="6">
        <v>4.0083028015954518</v>
      </c>
      <c r="I92" s="6">
        <v>2.3232312689579402</v>
      </c>
      <c r="J92" s="6">
        <v>0.78530655138646721</v>
      </c>
    </row>
    <row r="93" spans="1:10" s="9" customFormat="1" ht="15.75">
      <c r="A93" s="35" t="s">
        <v>86</v>
      </c>
      <c r="B93" s="6">
        <v>2929.9292544250261</v>
      </c>
      <c r="C93" s="6">
        <v>936.39289091275259</v>
      </c>
      <c r="D93" s="6">
        <v>7819.8946069055019</v>
      </c>
      <c r="E93" s="6">
        <v>282.89080196468927</v>
      </c>
      <c r="F93" s="6">
        <v>103.7417082727293</v>
      </c>
      <c r="G93" s="6">
        <v>253.56587191478886</v>
      </c>
      <c r="H93" s="6">
        <v>92.161953702253356</v>
      </c>
      <c r="I93" s="6">
        <v>53.472089350846957</v>
      </c>
      <c r="J93" s="6">
        <v>8.6256751997135748</v>
      </c>
    </row>
    <row r="94" spans="1:10" s="9" customFormat="1" ht="15.75">
      <c r="A94" s="35" t="s">
        <v>87</v>
      </c>
      <c r="B94" s="6">
        <v>3656.6209514869433</v>
      </c>
      <c r="C94" s="6">
        <v>893.51882004520121</v>
      </c>
      <c r="D94" s="6">
        <v>4088.8391349772878</v>
      </c>
      <c r="E94" s="6">
        <v>241.49229226431561</v>
      </c>
      <c r="F94" s="6">
        <v>91.913562644051098</v>
      </c>
      <c r="G94" s="6">
        <v>228.18562843205262</v>
      </c>
      <c r="H94" s="6">
        <v>82.797019400747388</v>
      </c>
      <c r="I94" s="6">
        <v>48.051841616505179</v>
      </c>
      <c r="J94" s="6">
        <v>23.901725279151471</v>
      </c>
    </row>
    <row r="95" spans="1:10" s="9" customFormat="1" ht="15.75">
      <c r="A95" s="35" t="s">
        <v>88</v>
      </c>
      <c r="B95" s="6">
        <v>1341.9977467385711</v>
      </c>
      <c r="C95" s="6">
        <v>739.25910179238736</v>
      </c>
      <c r="D95" s="6">
        <v>3824.4919083219584</v>
      </c>
      <c r="E95" s="6">
        <v>216.84835084696456</v>
      </c>
      <c r="F95" s="6">
        <v>5.1748137125467117</v>
      </c>
      <c r="G95" s="6">
        <v>154.75058629640404</v>
      </c>
      <c r="H95" s="6">
        <v>55.938257714426371</v>
      </c>
      <c r="I95" s="6">
        <v>31.788141377072659</v>
      </c>
      <c r="J95" s="6">
        <v>7.3925910179238734</v>
      </c>
    </row>
    <row r="96" spans="1:10" s="9" customFormat="1" ht="15.75">
      <c r="A96" s="36" t="s">
        <v>89</v>
      </c>
      <c r="B96" s="6">
        <v>3399.621182960555</v>
      </c>
      <c r="C96" s="6">
        <v>887.10041722866436</v>
      </c>
      <c r="D96" s="6">
        <v>3898.108051550143</v>
      </c>
      <c r="E96" s="6">
        <v>330.36879578865654</v>
      </c>
      <c r="F96" s="6">
        <v>59.466383241958184</v>
      </c>
      <c r="G96" s="6">
        <v>223.18247537722576</v>
      </c>
      <c r="H96" s="6">
        <v>80.266402624811988</v>
      </c>
      <c r="I96" s="6">
        <v>44.539586895347142</v>
      </c>
      <c r="J96" s="6">
        <v>13.94890471107661</v>
      </c>
    </row>
    <row r="97" spans="1:10" s="9" customFormat="1" ht="15.75">
      <c r="A97" s="37" t="s">
        <v>90</v>
      </c>
      <c r="B97" s="6">
        <v>178.87667446310866</v>
      </c>
      <c r="C97" s="6">
        <v>73.259747395279604</v>
      </c>
      <c r="D97" s="6">
        <v>486.82431426748883</v>
      </c>
      <c r="E97" s="6">
        <v>21.853473527535616</v>
      </c>
      <c r="F97" s="6">
        <v>0.65927216670210509</v>
      </c>
      <c r="G97" s="6">
        <v>18.132669147352754</v>
      </c>
      <c r="H97" s="6">
        <v>6.5229230278545609</v>
      </c>
      <c r="I97" s="6">
        <v>3.6264207952370828</v>
      </c>
      <c r="J97" s="6">
        <v>1.4835743142674889</v>
      </c>
    </row>
    <row r="98" spans="1:10" s="9" customFormat="1" ht="15.75">
      <c r="A98" s="37" t="s">
        <v>91</v>
      </c>
      <c r="B98" s="6">
        <v>377.44023878375504</v>
      </c>
      <c r="C98" s="6">
        <v>91.039749734212208</v>
      </c>
      <c r="D98" s="6">
        <v>1117.5550544333403</v>
      </c>
      <c r="E98" s="6">
        <v>35.064066978524352</v>
      </c>
      <c r="F98" s="6">
        <v>2.2606846693599829</v>
      </c>
      <c r="G98" s="6">
        <v>25.527086115245588</v>
      </c>
      <c r="H98" s="6">
        <v>9.2546778651924306</v>
      </c>
      <c r="I98" s="6">
        <v>5.3219342972570693</v>
      </c>
      <c r="J98" s="6">
        <v>0.61236295981288535</v>
      </c>
    </row>
    <row r="99" spans="1:10" s="9" customFormat="1" ht="15.75">
      <c r="A99" s="31" t="s">
        <v>92</v>
      </c>
      <c r="B99" s="8">
        <f>SUM(B81:B98)</f>
        <v>18881.489505219273</v>
      </c>
      <c r="C99" s="8">
        <f t="shared" ref="C99:J99" si="7">SUM(C81:C98)</f>
        <v>6464.0028416697487</v>
      </c>
      <c r="D99" s="8">
        <f t="shared" si="7"/>
        <v>39964.006664287619</v>
      </c>
      <c r="E99" s="8">
        <f t="shared" si="7"/>
        <v>2315.9750671491192</v>
      </c>
      <c r="F99" s="8">
        <f t="shared" si="7"/>
        <v>291.03361518456251</v>
      </c>
      <c r="G99" s="8">
        <f t="shared" si="7"/>
        <v>1576.2449217370706</v>
      </c>
      <c r="H99" s="8">
        <f t="shared" si="7"/>
        <v>568.31304978621677</v>
      </c>
      <c r="I99" s="8">
        <f t="shared" si="7"/>
        <v>318.2081114334062</v>
      </c>
      <c r="J99" s="8">
        <f t="shared" si="7"/>
        <v>77.180371004531565</v>
      </c>
    </row>
    <row r="100" spans="1:10" ht="31.5">
      <c r="A100" s="16" t="s">
        <v>93</v>
      </c>
      <c r="B100" s="6">
        <v>99.280756565568311</v>
      </c>
      <c r="C100" s="6">
        <v>0</v>
      </c>
      <c r="D100" s="6">
        <v>3534.5633564462623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</row>
    <row r="101" spans="1:10" ht="31.5">
      <c r="A101" s="5" t="s">
        <v>94</v>
      </c>
      <c r="B101" s="6">
        <v>0</v>
      </c>
      <c r="C101" s="6">
        <v>0</v>
      </c>
      <c r="D101" s="6">
        <v>1054.4270450108891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</row>
    <row r="102" spans="1:10" ht="47.25">
      <c r="A102" s="5" t="s">
        <v>95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</row>
    <row r="103" spans="1:10" s="9" customFormat="1" ht="15.75">
      <c r="A103" s="7" t="s">
        <v>96</v>
      </c>
      <c r="B103" s="8">
        <f>SUM(B100:B102)</f>
        <v>99.280756565568311</v>
      </c>
      <c r="C103" s="8">
        <f t="shared" ref="C103:J103" si="8">SUM(C100:C102)</f>
        <v>0</v>
      </c>
      <c r="D103" s="8">
        <f t="shared" si="8"/>
        <v>4588.9904014571512</v>
      </c>
      <c r="E103" s="8">
        <f t="shared" si="8"/>
        <v>0</v>
      </c>
      <c r="F103" s="8">
        <f t="shared" si="8"/>
        <v>0</v>
      </c>
      <c r="G103" s="8">
        <f t="shared" si="8"/>
        <v>0</v>
      </c>
      <c r="H103" s="8">
        <f t="shared" si="8"/>
        <v>0</v>
      </c>
      <c r="I103" s="8">
        <f t="shared" si="8"/>
        <v>0</v>
      </c>
      <c r="J103" s="8">
        <f t="shared" si="8"/>
        <v>0</v>
      </c>
    </row>
    <row r="104" spans="1:10" s="9" customFormat="1" ht="15.75">
      <c r="A104" s="38" t="s">
        <v>140</v>
      </c>
      <c r="B104" s="8">
        <f>SUM(B103,B99,B80,B65,B46,B41,B26,B13,B7)</f>
        <v>267994.97889445804</v>
      </c>
      <c r="C104" s="8">
        <f t="shared" ref="C104:J104" si="9">SUM(C103,C99,C80,C65,C46,C41,C26,C13,C7)</f>
        <v>85802.795003208623</v>
      </c>
      <c r="D104" s="8">
        <f t="shared" si="9"/>
        <v>422777.96703272761</v>
      </c>
      <c r="E104" s="8">
        <f t="shared" si="9"/>
        <v>38298.232939872774</v>
      </c>
      <c r="F104" s="8">
        <f t="shared" si="9"/>
        <v>4139.3444304901905</v>
      </c>
      <c r="G104" s="8">
        <f t="shared" si="9"/>
        <v>19803.530303039359</v>
      </c>
      <c r="H104" s="8">
        <f t="shared" si="9"/>
        <v>7159.1133893998431</v>
      </c>
      <c r="I104" s="8">
        <f t="shared" si="9"/>
        <v>4059.1177190332023</v>
      </c>
      <c r="J104" s="8">
        <f t="shared" si="9"/>
        <v>641.39851499242286</v>
      </c>
    </row>
    <row r="106" spans="1:10">
      <c r="C106" s="39"/>
      <c r="H106" s="40"/>
    </row>
    <row r="108" spans="1:10" ht="15.75">
      <c r="A108" s="41" t="s">
        <v>97</v>
      </c>
      <c r="B108" s="43">
        <f t="shared" ref="B108:J108" si="10">B62+B92+B37</f>
        <v>477.89192123050464</v>
      </c>
      <c r="C108" s="43">
        <f t="shared" si="10"/>
        <v>260.2962370727746</v>
      </c>
      <c r="D108" s="43">
        <f t="shared" si="10"/>
        <v>1045.4960849315721</v>
      </c>
      <c r="E108" s="43">
        <f t="shared" si="10"/>
        <v>66.930990231436141</v>
      </c>
      <c r="F108" s="43">
        <f t="shared" si="10"/>
        <v>6.8632847691609538</v>
      </c>
      <c r="G108" s="43">
        <f t="shared" si="10"/>
        <v>48.132714657622586</v>
      </c>
      <c r="H108" s="43">
        <f t="shared" si="10"/>
        <v>17.514004872339914</v>
      </c>
      <c r="I108" s="43">
        <f t="shared" si="10"/>
        <v>10.233624161073825</v>
      </c>
      <c r="J108" s="43">
        <f t="shared" si="10"/>
        <v>2.012348037927822</v>
      </c>
    </row>
    <row r="109" spans="1:10" ht="15.75">
      <c r="A109" s="44" t="s">
        <v>98</v>
      </c>
      <c r="B109" s="43">
        <f t="shared" ref="B109:J109" si="11">B45+B91</f>
        <v>29452.141840873694</v>
      </c>
      <c r="C109" s="43">
        <f t="shared" si="11"/>
        <v>5459.6829972120204</v>
      </c>
      <c r="D109" s="43">
        <f t="shared" si="11"/>
        <v>38048.411412793939</v>
      </c>
      <c r="E109" s="43">
        <f t="shared" si="11"/>
        <v>508.55036947451401</v>
      </c>
      <c r="F109" s="43">
        <f t="shared" si="11"/>
        <v>461.45353369609109</v>
      </c>
      <c r="G109" s="43">
        <f t="shared" si="11"/>
        <v>3441.5144846853432</v>
      </c>
      <c r="H109" s="43">
        <f t="shared" si="11"/>
        <v>1235.7564780326481</v>
      </c>
      <c r="I109" s="43">
        <f t="shared" si="11"/>
        <v>677.73709677171257</v>
      </c>
      <c r="J109" s="43">
        <f t="shared" si="11"/>
        <v>11.673290545867061</v>
      </c>
    </row>
    <row r="110" spans="1:10" ht="15.75">
      <c r="A110" s="45" t="s">
        <v>99</v>
      </c>
      <c r="B110" s="43">
        <f t="shared" ref="B110:J110" si="12">B61+B90</f>
        <v>31108.117760292946</v>
      </c>
      <c r="C110" s="43">
        <f t="shared" si="12"/>
        <v>6368.9456776677162</v>
      </c>
      <c r="D110" s="43">
        <f t="shared" si="12"/>
        <v>47192.27835481902</v>
      </c>
      <c r="E110" s="43">
        <f t="shared" si="12"/>
        <v>665.47493488568614</v>
      </c>
      <c r="F110" s="43">
        <f t="shared" si="12"/>
        <v>572.65809116942864</v>
      </c>
      <c r="G110" s="43">
        <f t="shared" si="12"/>
        <v>3728.7565096474341</v>
      </c>
      <c r="H110" s="43">
        <f t="shared" si="12"/>
        <v>1344.0821281629969</v>
      </c>
      <c r="I110" s="43">
        <f t="shared" si="12"/>
        <v>751.28538566264501</v>
      </c>
      <c r="J110" s="43">
        <f t="shared" si="12"/>
        <v>8.756940425332143</v>
      </c>
    </row>
    <row r="111" spans="1:10" ht="31.5">
      <c r="A111" s="46" t="s">
        <v>100</v>
      </c>
      <c r="B111" s="43">
        <f t="shared" ref="B111:J111" si="13">B94+B95+B93+B63</f>
        <v>25499.018764103021</v>
      </c>
      <c r="C111" s="43">
        <f t="shared" si="13"/>
        <v>6465.3117132180178</v>
      </c>
      <c r="D111" s="43">
        <f t="shared" si="13"/>
        <v>33057.759743672941</v>
      </c>
      <c r="E111" s="43">
        <f t="shared" si="13"/>
        <v>2835.7979144755977</v>
      </c>
      <c r="F111" s="43">
        <f t="shared" si="13"/>
        <v>1241.7068999530086</v>
      </c>
      <c r="G111" s="43">
        <f t="shared" si="13"/>
        <v>1765.5961691020161</v>
      </c>
      <c r="H111" s="43">
        <f t="shared" si="13"/>
        <v>640.20133918861461</v>
      </c>
      <c r="I111" s="43">
        <f t="shared" si="13"/>
        <v>368.39646671440397</v>
      </c>
      <c r="J111" s="43">
        <f t="shared" si="13"/>
        <v>92.901212804045741</v>
      </c>
    </row>
    <row r="112" spans="1:10" ht="31.5">
      <c r="A112" s="47" t="s">
        <v>101</v>
      </c>
      <c r="B112" s="43">
        <f t="shared" ref="B112:J112" si="14">B96+B24</f>
        <v>21469.085204696523</v>
      </c>
      <c r="C112" s="43">
        <f t="shared" si="14"/>
        <v>4805.5210106496543</v>
      </c>
      <c r="D112" s="43">
        <f t="shared" si="14"/>
        <v>16757.294960482268</v>
      </c>
      <c r="E112" s="43">
        <f t="shared" si="14"/>
        <v>2508.3566505991948</v>
      </c>
      <c r="F112" s="43">
        <f t="shared" si="14"/>
        <v>643.36166122458883</v>
      </c>
      <c r="G112" s="43">
        <f t="shared" si="14"/>
        <v>1386.0806365532969</v>
      </c>
      <c r="H112" s="43">
        <f t="shared" si="14"/>
        <v>506.56548687594</v>
      </c>
      <c r="I112" s="43">
        <f t="shared" si="14"/>
        <v>302.22724761049926</v>
      </c>
      <c r="J112" s="43">
        <f t="shared" si="14"/>
        <v>144.87479263500074</v>
      </c>
    </row>
    <row r="113" spans="1:10" ht="31.5">
      <c r="A113" s="48" t="s">
        <v>102</v>
      </c>
      <c r="B113" s="43">
        <f t="shared" ref="B113:J113" si="15">B38+B25</f>
        <v>23191.501595028793</v>
      </c>
      <c r="C113" s="43">
        <f t="shared" si="15"/>
        <v>6112.0176965747196</v>
      </c>
      <c r="D113" s="43">
        <f t="shared" si="15"/>
        <v>25418.162402546226</v>
      </c>
      <c r="E113" s="43">
        <f t="shared" si="15"/>
        <v>3249.7096859654434</v>
      </c>
      <c r="F113" s="43">
        <f t="shared" si="15"/>
        <v>136.56657381024553</v>
      </c>
      <c r="G113" s="43">
        <f t="shared" si="15"/>
        <v>1744.4984086086693</v>
      </c>
      <c r="H113" s="43">
        <f t="shared" si="15"/>
        <v>626.49052743255527</v>
      </c>
      <c r="I113" s="43">
        <f t="shared" si="15"/>
        <v>343.60347772052131</v>
      </c>
      <c r="J113" s="43">
        <f t="shared" si="15"/>
        <v>61.117764170960889</v>
      </c>
    </row>
    <row r="114" spans="1:10" ht="31.5">
      <c r="A114" s="49" t="s">
        <v>103</v>
      </c>
      <c r="B114" s="43">
        <f t="shared" ref="B114:J114" si="16">B98+B97+B39</f>
        <v>978.92365362534554</v>
      </c>
      <c r="C114" s="43">
        <f t="shared" si="16"/>
        <v>337.43035891983845</v>
      </c>
      <c r="D114" s="43">
        <f t="shared" si="16"/>
        <v>2253.4544346162024</v>
      </c>
      <c r="E114" s="43">
        <f t="shared" si="16"/>
        <v>97.421379970231783</v>
      </c>
      <c r="F114" s="43">
        <f t="shared" si="16"/>
        <v>9.1602942802466494</v>
      </c>
      <c r="G114" s="43">
        <f t="shared" si="16"/>
        <v>77.287439719328091</v>
      </c>
      <c r="H114" s="43">
        <f t="shared" si="16"/>
        <v>28.211366574526899</v>
      </c>
      <c r="I114" s="43">
        <f t="shared" si="16"/>
        <v>16.790105039336595</v>
      </c>
      <c r="J114" s="43">
        <f t="shared" si="16"/>
        <v>2.3785228577503719</v>
      </c>
    </row>
    <row r="115" spans="1:10" ht="31.5">
      <c r="A115" s="28" t="s">
        <v>62</v>
      </c>
      <c r="B115" s="43">
        <f t="shared" ref="B115:J115" si="17">B64+B40</f>
        <v>14179.183990942031</v>
      </c>
      <c r="C115" s="43">
        <f t="shared" si="17"/>
        <v>4293.4417109098231</v>
      </c>
      <c r="D115" s="43">
        <f t="shared" si="17"/>
        <v>27874.585973188405</v>
      </c>
      <c r="E115" s="43">
        <f t="shared" si="17"/>
        <v>1978.0708610507243</v>
      </c>
      <c r="F115" s="43">
        <f t="shared" si="17"/>
        <v>49.110627234299514</v>
      </c>
      <c r="G115" s="43">
        <f t="shared" si="17"/>
        <v>1143.7001151570048</v>
      </c>
      <c r="H115" s="43">
        <f t="shared" si="17"/>
        <v>416.07607962962959</v>
      </c>
      <c r="I115" s="43">
        <f t="shared" si="17"/>
        <v>243.16539043880834</v>
      </c>
      <c r="J115" s="43">
        <f t="shared" si="17"/>
        <v>42.8013181763285</v>
      </c>
    </row>
    <row r="122" spans="1:10">
      <c r="B122" s="40"/>
      <c r="C122" s="40"/>
      <c r="D122" s="40"/>
      <c r="E122" s="40"/>
      <c r="F122" s="40"/>
      <c r="G122" s="40"/>
      <c r="H122" s="40"/>
      <c r="I122" s="40"/>
      <c r="J122" s="40"/>
    </row>
    <row r="123" spans="1:10">
      <c r="B123" s="40"/>
      <c r="C123" s="40"/>
      <c r="D123" s="40"/>
      <c r="E123" s="40"/>
      <c r="F123" s="40"/>
      <c r="G123" s="40"/>
      <c r="H123" s="40"/>
      <c r="I123" s="40"/>
      <c r="J123" s="40"/>
    </row>
    <row r="124" spans="1:10">
      <c r="B124" s="60"/>
      <c r="C124" s="60"/>
      <c r="D124" s="60"/>
      <c r="E124" s="60"/>
      <c r="F124" s="60"/>
      <c r="G124" s="60"/>
      <c r="H124" s="60"/>
      <c r="I124" s="60"/>
      <c r="J124" s="60"/>
    </row>
    <row r="127" spans="1:10">
      <c r="B127" s="40"/>
      <c r="C127" s="40"/>
      <c r="D127" s="40"/>
      <c r="E127" s="40"/>
      <c r="F127" s="40"/>
      <c r="G127" s="40"/>
      <c r="H127" s="40"/>
      <c r="I127" s="40"/>
      <c r="J127" s="40"/>
    </row>
    <row r="128" spans="1:10">
      <c r="B128" s="40"/>
      <c r="C128" s="40"/>
      <c r="D128" s="40"/>
      <c r="E128" s="40"/>
      <c r="F128" s="40"/>
      <c r="G128" s="40"/>
      <c r="H128" s="40"/>
      <c r="I128" s="40"/>
      <c r="J128" s="40"/>
    </row>
    <row r="129" spans="2:10">
      <c r="B129" s="60"/>
      <c r="C129" s="60"/>
      <c r="D129" s="60"/>
      <c r="E129" s="60"/>
      <c r="F129" s="60"/>
      <c r="G129" s="60"/>
      <c r="H129" s="60"/>
      <c r="I129" s="60"/>
      <c r="J129" s="60"/>
    </row>
  </sheetData>
  <mergeCells count="7">
    <mergeCell ref="I1:J1"/>
    <mergeCell ref="A2:J2"/>
    <mergeCell ref="A3:A4"/>
    <mergeCell ref="B3:B4"/>
    <mergeCell ref="C3:C4"/>
    <mergeCell ref="D3:D4"/>
    <mergeCell ref="E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4"/>
  <sheetViews>
    <sheetView zoomScale="90" zoomScaleNormal="90" workbookViewId="0">
      <pane xSplit="1" ySplit="3" topLeftCell="B4" activePane="bottomRight" state="frozenSplit"/>
      <selection pane="topRight" activeCell="B1" sqref="B1"/>
      <selection pane="bottomLeft" activeCell="A4" sqref="A4"/>
      <selection pane="bottomRight" activeCell="G1" sqref="G1"/>
    </sheetView>
  </sheetViews>
  <sheetFormatPr defaultRowHeight="15"/>
  <cols>
    <col min="1" max="1" width="70.140625" customWidth="1"/>
    <col min="2" max="7" width="22.42578125" customWidth="1"/>
  </cols>
  <sheetData>
    <row r="1" spans="1:7" ht="15.75">
      <c r="G1" s="61" t="s">
        <v>142</v>
      </c>
    </row>
    <row r="2" spans="1:7" ht="58.5" customHeight="1">
      <c r="A2" s="64" t="s">
        <v>105</v>
      </c>
      <c r="B2" s="64"/>
      <c r="C2" s="64"/>
      <c r="D2" s="64"/>
      <c r="E2" s="64"/>
      <c r="F2" s="64"/>
      <c r="G2" s="64"/>
    </row>
    <row r="3" spans="1:7" s="4" customFormat="1" ht="71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</row>
    <row r="4" spans="1:7" ht="31.5">
      <c r="A4" s="5" t="s">
        <v>7</v>
      </c>
      <c r="B4" s="6">
        <v>357.70338848528377</v>
      </c>
      <c r="C4" s="6">
        <v>12.324205737060401</v>
      </c>
      <c r="D4" s="6">
        <v>0</v>
      </c>
      <c r="E4" s="6">
        <v>247.38399490771633</v>
      </c>
      <c r="F4" s="6">
        <v>0</v>
      </c>
      <c r="G4" s="6">
        <v>0</v>
      </c>
    </row>
    <row r="5" spans="1:7" ht="15.75">
      <c r="A5" s="5" t="s">
        <v>8</v>
      </c>
      <c r="B5" s="6">
        <v>5.772306424437132</v>
      </c>
      <c r="C5" s="6">
        <v>53.842012493733925</v>
      </c>
      <c r="D5" s="6">
        <v>0</v>
      </c>
      <c r="E5" s="6">
        <v>32.954874418361022</v>
      </c>
      <c r="F5" s="6">
        <v>0</v>
      </c>
      <c r="G5" s="6">
        <v>0</v>
      </c>
    </row>
    <row r="6" spans="1:7" s="9" customFormat="1" ht="15.75">
      <c r="A6" s="7" t="s">
        <v>9</v>
      </c>
      <c r="B6" s="8">
        <f>SUM(B4:B5)</f>
        <v>363.47569490972091</v>
      </c>
      <c r="C6" s="8">
        <f t="shared" ref="C6:G6" si="0">SUM(C4:C5)</f>
        <v>66.166218230794328</v>
      </c>
      <c r="D6" s="8">
        <f t="shared" si="0"/>
        <v>0</v>
      </c>
      <c r="E6" s="8">
        <f t="shared" si="0"/>
        <v>280.33886932607737</v>
      </c>
      <c r="F6" s="8">
        <f t="shared" si="0"/>
        <v>0</v>
      </c>
      <c r="G6" s="8">
        <f t="shared" si="0"/>
        <v>0</v>
      </c>
    </row>
    <row r="7" spans="1:7" ht="15.75">
      <c r="A7" s="5" t="s">
        <v>10</v>
      </c>
      <c r="B7" s="6">
        <v>3083.7005766681009</v>
      </c>
      <c r="C7" s="6">
        <v>12.301384693822119</v>
      </c>
      <c r="D7" s="6">
        <v>38.888685783820833</v>
      </c>
      <c r="E7" s="6">
        <v>0</v>
      </c>
      <c r="F7" s="6">
        <v>0</v>
      </c>
      <c r="G7" s="6">
        <v>0</v>
      </c>
    </row>
    <row r="8" spans="1:7" ht="31.5">
      <c r="A8" s="5" t="s">
        <v>11</v>
      </c>
      <c r="B8" s="6">
        <v>2039.6523495601205</v>
      </c>
      <c r="C8" s="6">
        <v>171.23893805309734</v>
      </c>
      <c r="D8" s="6">
        <v>0</v>
      </c>
      <c r="E8" s="6">
        <v>2328.001718081181</v>
      </c>
      <c r="F8" s="6">
        <v>0</v>
      </c>
      <c r="G8" s="6">
        <v>0</v>
      </c>
    </row>
    <row r="9" spans="1:7" ht="31.5">
      <c r="A9" s="10" t="s">
        <v>12</v>
      </c>
      <c r="B9" s="6">
        <v>3441.7631629893199</v>
      </c>
      <c r="C9" s="6">
        <v>111.02062363595756</v>
      </c>
      <c r="D9" s="6">
        <v>66.781460087974139</v>
      </c>
      <c r="E9" s="6">
        <v>704.0099154929577</v>
      </c>
      <c r="F9" s="6">
        <v>49.578456338028168</v>
      </c>
      <c r="G9" s="6">
        <v>0</v>
      </c>
    </row>
    <row r="10" spans="1:7" ht="15.75">
      <c r="A10" s="10" t="s">
        <v>13</v>
      </c>
      <c r="B10" s="6">
        <v>1279.8116708229427</v>
      </c>
      <c r="C10" s="6">
        <v>152</v>
      </c>
      <c r="D10" s="6">
        <v>163.59022443890274</v>
      </c>
      <c r="E10" s="6">
        <v>132.00171428571429</v>
      </c>
      <c r="F10" s="6">
        <v>21.427714285714284</v>
      </c>
      <c r="G10" s="6">
        <v>0</v>
      </c>
    </row>
    <row r="11" spans="1:7" ht="15.75">
      <c r="A11" s="10" t="s">
        <v>14</v>
      </c>
      <c r="B11" s="6">
        <v>13248.584741621347</v>
      </c>
      <c r="C11" s="6">
        <v>823.41142857142847</v>
      </c>
      <c r="D11" s="6">
        <v>318.34908814974074</v>
      </c>
      <c r="E11" s="6">
        <v>731.33726159554737</v>
      </c>
      <c r="F11" s="6">
        <v>13.591569573283858</v>
      </c>
      <c r="G11" s="6">
        <v>145.50691244239633</v>
      </c>
    </row>
    <row r="12" spans="1:7" s="9" customFormat="1" ht="15.75">
      <c r="A12" s="11" t="s">
        <v>15</v>
      </c>
      <c r="B12" s="8">
        <f>SUM(B7:B11)</f>
        <v>23093.512501661833</v>
      </c>
      <c r="C12" s="8">
        <f t="shared" ref="C12:G12" si="1">SUM(C7:C11)</f>
        <v>1269.9723749543055</v>
      </c>
      <c r="D12" s="8">
        <f t="shared" si="1"/>
        <v>587.60945846043842</v>
      </c>
      <c r="E12" s="8">
        <f t="shared" si="1"/>
        <v>3895.3506094554</v>
      </c>
      <c r="F12" s="8">
        <f t="shared" si="1"/>
        <v>84.597740197026312</v>
      </c>
      <c r="G12" s="8">
        <f t="shared" si="1"/>
        <v>145.50691244239633</v>
      </c>
    </row>
    <row r="13" spans="1:7" ht="15.75">
      <c r="A13" s="12" t="s">
        <v>16</v>
      </c>
      <c r="B13" s="6">
        <v>76.910924449108066</v>
      </c>
      <c r="C13" s="6">
        <v>0</v>
      </c>
      <c r="D13" s="6">
        <v>5.5692896117523603</v>
      </c>
      <c r="E13" s="6">
        <v>31.848543336283868</v>
      </c>
      <c r="F13" s="6">
        <v>0</v>
      </c>
      <c r="G13" s="6">
        <v>238.20459745664741</v>
      </c>
    </row>
    <row r="14" spans="1:7" ht="15.75">
      <c r="A14" s="12" t="s">
        <v>17</v>
      </c>
      <c r="B14" s="6">
        <v>43.652616058394159</v>
      </c>
      <c r="C14" s="6">
        <v>0</v>
      </c>
      <c r="D14" s="6">
        <v>0</v>
      </c>
      <c r="E14" s="6">
        <v>14.035566502463055</v>
      </c>
      <c r="F14" s="6">
        <v>0</v>
      </c>
      <c r="G14" s="6">
        <v>68.237243197133836</v>
      </c>
    </row>
    <row r="15" spans="1:7" ht="31.5">
      <c r="A15" s="5" t="s">
        <v>18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1:7" ht="15.75">
      <c r="A16" s="5" t="s">
        <v>19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 ht="15.75">
      <c r="A17" s="5" t="s">
        <v>20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1:7" ht="15.75">
      <c r="A18" s="5" t="s">
        <v>21</v>
      </c>
      <c r="B18" s="6">
        <v>0</v>
      </c>
      <c r="C18" s="6">
        <v>0</v>
      </c>
      <c r="D18" s="6">
        <v>0</v>
      </c>
      <c r="E18" s="6">
        <v>4.1064253515885261</v>
      </c>
      <c r="F18" s="6">
        <v>0</v>
      </c>
      <c r="G18" s="6">
        <v>0</v>
      </c>
    </row>
    <row r="19" spans="1:7" ht="31.5">
      <c r="A19" s="13" t="s">
        <v>22</v>
      </c>
      <c r="B19" s="6">
        <v>80.307559124087604</v>
      </c>
      <c r="C19" s="6">
        <v>0</v>
      </c>
      <c r="D19" s="6">
        <v>0</v>
      </c>
      <c r="E19" s="6">
        <v>25.670172413793107</v>
      </c>
      <c r="F19" s="6">
        <v>0</v>
      </c>
      <c r="G19" s="6">
        <v>147.83829396923971</v>
      </c>
    </row>
    <row r="20" spans="1:7" ht="31.5">
      <c r="A20" s="14" t="s">
        <v>23</v>
      </c>
      <c r="B20" s="6">
        <v>119.05349527806925</v>
      </c>
      <c r="C20" s="6">
        <v>0</v>
      </c>
      <c r="D20" s="6">
        <v>8.6210692549842598</v>
      </c>
      <c r="E20" s="6">
        <v>48.852922693575223</v>
      </c>
      <c r="F20" s="6">
        <v>0</v>
      </c>
      <c r="G20" s="6">
        <v>2047.3546359502882</v>
      </c>
    </row>
    <row r="21" spans="1:7" s="9" customFormat="1" ht="15.75">
      <c r="A21" s="7" t="s">
        <v>24</v>
      </c>
      <c r="B21" s="8">
        <f>SUM(B13:B20)</f>
        <v>319.92459490965905</v>
      </c>
      <c r="C21" s="8">
        <f t="shared" ref="C21:G21" si="2">SUM(C13:C20)</f>
        <v>0</v>
      </c>
      <c r="D21" s="8">
        <f t="shared" si="2"/>
        <v>14.19035886673662</v>
      </c>
      <c r="E21" s="8">
        <f t="shared" si="2"/>
        <v>124.51363029770378</v>
      </c>
      <c r="F21" s="8">
        <f t="shared" si="2"/>
        <v>0</v>
      </c>
      <c r="G21" s="8">
        <f t="shared" si="2"/>
        <v>2501.6347705733092</v>
      </c>
    </row>
    <row r="22" spans="1:7" ht="15.75">
      <c r="A22" s="12" t="s">
        <v>25</v>
      </c>
      <c r="B22" s="6">
        <v>0</v>
      </c>
      <c r="C22" s="6">
        <v>0</v>
      </c>
      <c r="D22" s="6">
        <v>0</v>
      </c>
      <c r="E22" s="6">
        <v>482.45613105021442</v>
      </c>
      <c r="F22" s="6">
        <v>0</v>
      </c>
      <c r="G22" s="6">
        <v>3319.5860875346261</v>
      </c>
    </row>
    <row r="23" spans="1:7" ht="15.75">
      <c r="A23" s="12" t="s">
        <v>26</v>
      </c>
      <c r="B23" s="6">
        <v>889.37402746343912</v>
      </c>
      <c r="C23" s="6">
        <v>0</v>
      </c>
      <c r="D23" s="6">
        <v>0</v>
      </c>
      <c r="E23" s="6">
        <v>1057.5499663158914</v>
      </c>
      <c r="F23" s="6">
        <v>0</v>
      </c>
      <c r="G23" s="6">
        <v>5578.936567262559</v>
      </c>
    </row>
    <row r="24" spans="1:7" ht="15.75">
      <c r="A24" s="5" t="s">
        <v>27</v>
      </c>
      <c r="B24" s="6">
        <v>0</v>
      </c>
      <c r="C24" s="6">
        <v>0</v>
      </c>
      <c r="D24" s="6">
        <v>0</v>
      </c>
      <c r="E24" s="6">
        <v>562.41672912147533</v>
      </c>
      <c r="F24" s="6">
        <v>0</v>
      </c>
      <c r="G24" s="6">
        <v>0</v>
      </c>
    </row>
    <row r="25" spans="1:7" ht="15.75">
      <c r="A25" s="15" t="s">
        <v>28</v>
      </c>
      <c r="B25" s="6">
        <v>252.67537254901961</v>
      </c>
      <c r="C25" s="6">
        <v>0</v>
      </c>
      <c r="D25" s="6">
        <v>0</v>
      </c>
      <c r="E25" s="6">
        <v>110.75719934083884</v>
      </c>
      <c r="F25" s="6">
        <v>0</v>
      </c>
      <c r="G25" s="6">
        <v>956.33829348722179</v>
      </c>
    </row>
    <row r="26" spans="1:7" ht="15.75">
      <c r="A26" s="12" t="s">
        <v>29</v>
      </c>
      <c r="B26" s="6">
        <v>10.797704675128394</v>
      </c>
      <c r="C26" s="6">
        <v>0</v>
      </c>
      <c r="D26" s="6">
        <v>0</v>
      </c>
      <c r="E26" s="6">
        <v>3.9946806603752116</v>
      </c>
      <c r="F26" s="6">
        <v>0</v>
      </c>
      <c r="G26" s="6">
        <v>67.476038338658142</v>
      </c>
    </row>
    <row r="27" spans="1:7" ht="15.75">
      <c r="A27" s="12" t="s">
        <v>30</v>
      </c>
      <c r="B27" s="6">
        <v>2.9680975609756097</v>
      </c>
      <c r="C27" s="6">
        <v>0</v>
      </c>
      <c r="D27" s="6">
        <v>0</v>
      </c>
      <c r="E27" s="6">
        <v>1.5927531279773997</v>
      </c>
      <c r="F27" s="6">
        <v>0</v>
      </c>
      <c r="G27" s="6">
        <v>61.909078651685384</v>
      </c>
    </row>
    <row r="28" spans="1:7" ht="15.75">
      <c r="A28" s="15" t="s">
        <v>31</v>
      </c>
      <c r="B28" s="6">
        <v>2060.6368023940522</v>
      </c>
      <c r="C28" s="6">
        <v>0</v>
      </c>
      <c r="D28" s="6">
        <v>156.95219703259079</v>
      </c>
      <c r="E28" s="6">
        <v>925.88003722952988</v>
      </c>
      <c r="F28" s="6">
        <v>0</v>
      </c>
      <c r="G28" s="6">
        <v>7803.1921465428268</v>
      </c>
    </row>
    <row r="29" spans="1:7" ht="15.75">
      <c r="A29" s="12" t="s">
        <v>32</v>
      </c>
      <c r="B29" s="6">
        <v>405.57776673426662</v>
      </c>
      <c r="C29" s="6">
        <v>0</v>
      </c>
      <c r="D29" s="6">
        <v>0</v>
      </c>
      <c r="E29" s="6">
        <v>186.00159614528582</v>
      </c>
      <c r="F29" s="6">
        <v>0</v>
      </c>
      <c r="G29" s="6">
        <v>1341.4968063087492</v>
      </c>
    </row>
    <row r="30" spans="1:7" ht="15.75">
      <c r="A30" s="12" t="s">
        <v>33</v>
      </c>
      <c r="B30" s="6">
        <v>400.80198529411763</v>
      </c>
      <c r="C30" s="6">
        <v>0</v>
      </c>
      <c r="D30" s="6">
        <v>0</v>
      </c>
      <c r="E30" s="6">
        <v>170.02540148753729</v>
      </c>
      <c r="F30" s="6">
        <v>0</v>
      </c>
      <c r="G30" s="6">
        <v>1014.5251194359172</v>
      </c>
    </row>
    <row r="31" spans="1:7" ht="15.75">
      <c r="A31" s="16" t="s">
        <v>34</v>
      </c>
      <c r="B31" s="6">
        <v>0</v>
      </c>
      <c r="C31" s="6">
        <v>0</v>
      </c>
      <c r="D31" s="6">
        <v>0</v>
      </c>
      <c r="E31" s="6">
        <v>25.741081561953216</v>
      </c>
      <c r="F31" s="6">
        <v>0</v>
      </c>
      <c r="G31" s="6">
        <v>0</v>
      </c>
    </row>
    <row r="32" spans="1:7" ht="15.75">
      <c r="A32" s="17" t="s">
        <v>35</v>
      </c>
      <c r="B32" s="6">
        <v>545.26780392156854</v>
      </c>
      <c r="C32" s="6">
        <v>0</v>
      </c>
      <c r="D32" s="6">
        <v>0</v>
      </c>
      <c r="E32" s="6">
        <v>239.00922231774049</v>
      </c>
      <c r="F32" s="6">
        <v>0</v>
      </c>
      <c r="G32" s="6">
        <v>2064.2215230839047</v>
      </c>
    </row>
    <row r="33" spans="1:7" ht="15.75">
      <c r="A33" s="18" t="s">
        <v>36</v>
      </c>
      <c r="B33" s="6">
        <v>627.8120801101162</v>
      </c>
      <c r="C33" s="6">
        <v>0</v>
      </c>
      <c r="D33" s="6">
        <v>0</v>
      </c>
      <c r="E33" s="6">
        <v>282.84297680334367</v>
      </c>
      <c r="F33" s="6">
        <v>0</v>
      </c>
      <c r="G33" s="6">
        <v>433.1311936950591</v>
      </c>
    </row>
    <row r="34" spans="1:7" ht="31.5">
      <c r="A34" s="19" t="s">
        <v>37</v>
      </c>
      <c r="B34" s="6">
        <v>580.10955882352937</v>
      </c>
      <c r="C34" s="6">
        <v>0</v>
      </c>
      <c r="D34" s="6">
        <v>0</v>
      </c>
      <c r="E34" s="6">
        <v>241.9274382633098</v>
      </c>
      <c r="F34" s="6">
        <v>0</v>
      </c>
      <c r="G34" s="6">
        <v>1546.537610036147</v>
      </c>
    </row>
    <row r="35" spans="1:7" ht="15.75">
      <c r="A35" s="20" t="s">
        <v>38</v>
      </c>
      <c r="B35" s="6">
        <v>1.0324682926829269</v>
      </c>
      <c r="C35" s="6">
        <v>0</v>
      </c>
      <c r="D35" s="6">
        <v>0</v>
      </c>
      <c r="E35" s="6">
        <v>0.55394201697398793</v>
      </c>
      <c r="F35" s="6">
        <v>0</v>
      </c>
      <c r="G35" s="6">
        <v>154.2065963768116</v>
      </c>
    </row>
    <row r="36" spans="1:7" s="9" customFormat="1" ht="15.75">
      <c r="A36" s="21" t="s">
        <v>39</v>
      </c>
      <c r="B36" s="8">
        <f>SUM(B22:B35)</f>
        <v>5777.0536678188964</v>
      </c>
      <c r="C36" s="8">
        <f t="shared" ref="C36:G36" si="3">SUM(C22:C35)</f>
        <v>0</v>
      </c>
      <c r="D36" s="8">
        <f t="shared" si="3"/>
        <v>156.95219703259079</v>
      </c>
      <c r="E36" s="8">
        <f t="shared" si="3"/>
        <v>4290.7491554424469</v>
      </c>
      <c r="F36" s="8">
        <f t="shared" si="3"/>
        <v>0</v>
      </c>
      <c r="G36" s="8">
        <f t="shared" si="3"/>
        <v>24341.557060754167</v>
      </c>
    </row>
    <row r="37" spans="1:7" ht="15.75">
      <c r="A37" s="10" t="s">
        <v>40</v>
      </c>
      <c r="B37" s="6">
        <v>105.469608766295</v>
      </c>
      <c r="C37" s="6">
        <v>0</v>
      </c>
      <c r="D37" s="6">
        <v>0</v>
      </c>
      <c r="E37" s="6">
        <v>350.11497699115046</v>
      </c>
      <c r="F37" s="6">
        <v>0</v>
      </c>
      <c r="G37" s="6">
        <v>0</v>
      </c>
    </row>
    <row r="38" spans="1:7" ht="15.75">
      <c r="A38" s="12" t="s">
        <v>41</v>
      </c>
      <c r="B38" s="6">
        <v>121.52206766966208</v>
      </c>
      <c r="C38" s="6">
        <v>0</v>
      </c>
      <c r="D38" s="6">
        <v>0</v>
      </c>
      <c r="E38" s="6">
        <v>2.1053747609018472</v>
      </c>
      <c r="F38" s="6">
        <v>0</v>
      </c>
      <c r="G38" s="6">
        <v>33.722425898610361</v>
      </c>
    </row>
    <row r="39" spans="1:7" ht="31.5">
      <c r="A39" s="16" t="s">
        <v>42</v>
      </c>
      <c r="B39" s="6">
        <v>563.36379622641505</v>
      </c>
      <c r="C39" s="6">
        <v>3.5899465044950873</v>
      </c>
      <c r="D39" s="6">
        <v>0</v>
      </c>
      <c r="E39" s="6">
        <v>40.001828571428575</v>
      </c>
      <c r="F39" s="6">
        <v>0</v>
      </c>
      <c r="G39" s="6">
        <v>0</v>
      </c>
    </row>
    <row r="40" spans="1:7" ht="15.75">
      <c r="A40" s="22" t="s">
        <v>43</v>
      </c>
      <c r="B40" s="6">
        <v>246.09610534459532</v>
      </c>
      <c r="C40" s="6">
        <v>0</v>
      </c>
      <c r="D40" s="6">
        <v>0</v>
      </c>
      <c r="E40" s="6">
        <v>817.60516814159303</v>
      </c>
      <c r="F40" s="6">
        <v>0</v>
      </c>
      <c r="G40" s="6">
        <v>0</v>
      </c>
    </row>
    <row r="41" spans="1:7" s="9" customFormat="1" ht="15.75">
      <c r="A41" s="23" t="s">
        <v>44</v>
      </c>
      <c r="B41" s="8">
        <f>SUM(B37:B40)</f>
        <v>1036.4515780069673</v>
      </c>
      <c r="C41" s="8">
        <f t="shared" ref="C41:G41" si="4">SUM(C37:C40)</f>
        <v>3.5899465044950873</v>
      </c>
      <c r="D41" s="8">
        <f t="shared" si="4"/>
        <v>0</v>
      </c>
      <c r="E41" s="8">
        <f t="shared" si="4"/>
        <v>1209.827348465074</v>
      </c>
      <c r="F41" s="8">
        <f t="shared" si="4"/>
        <v>0</v>
      </c>
      <c r="G41" s="8">
        <f t="shared" si="4"/>
        <v>33.722425898610361</v>
      </c>
    </row>
    <row r="42" spans="1:7" ht="15.75">
      <c r="A42" s="10" t="s">
        <v>45</v>
      </c>
      <c r="B42" s="6">
        <v>1102.5271834415605</v>
      </c>
      <c r="C42" s="6">
        <v>2.004</v>
      </c>
      <c r="D42" s="6">
        <v>0</v>
      </c>
      <c r="E42" s="6">
        <v>1599.7755743651755</v>
      </c>
      <c r="F42" s="6">
        <v>145.10568319226118</v>
      </c>
      <c r="G42" s="6">
        <v>0</v>
      </c>
    </row>
    <row r="43" spans="1:7" ht="31.5">
      <c r="A43" s="10" t="s">
        <v>46</v>
      </c>
      <c r="B43" s="6">
        <v>355.2591631382316</v>
      </c>
      <c r="C43" s="6">
        <v>0</v>
      </c>
      <c r="D43" s="6">
        <v>0</v>
      </c>
      <c r="E43" s="6">
        <v>186.75555985791615</v>
      </c>
      <c r="F43" s="6">
        <v>0</v>
      </c>
      <c r="G43" s="6">
        <v>0</v>
      </c>
    </row>
    <row r="44" spans="1:7" ht="15.75">
      <c r="A44" s="15" t="s">
        <v>47</v>
      </c>
      <c r="B44" s="6">
        <v>41.859548710283036</v>
      </c>
      <c r="C44" s="6">
        <v>0</v>
      </c>
      <c r="D44" s="6">
        <v>0</v>
      </c>
      <c r="E44" s="6">
        <v>5.8955440194165174</v>
      </c>
      <c r="F44" s="6">
        <v>0</v>
      </c>
      <c r="G44" s="6">
        <v>39.48118177274732</v>
      </c>
    </row>
    <row r="45" spans="1:7" ht="15.75">
      <c r="A45" s="15" t="s">
        <v>48</v>
      </c>
      <c r="B45" s="52">
        <v>849.97541244573085</v>
      </c>
      <c r="C45" s="52">
        <v>0</v>
      </c>
      <c r="D45" s="52">
        <v>0</v>
      </c>
      <c r="E45" s="52">
        <v>220.08050847457628</v>
      </c>
      <c r="F45" s="6">
        <v>0</v>
      </c>
      <c r="G45" s="6">
        <v>1794.598302486316</v>
      </c>
    </row>
    <row r="46" spans="1:7" ht="15.75">
      <c r="A46" s="15" t="s">
        <v>49</v>
      </c>
      <c r="B46" s="6">
        <v>5304.1934670219844</v>
      </c>
      <c r="C46" s="6">
        <v>0</v>
      </c>
      <c r="D46" s="6">
        <v>0</v>
      </c>
      <c r="E46" s="6">
        <v>1993.6667842682634</v>
      </c>
      <c r="F46" s="6">
        <v>0</v>
      </c>
      <c r="G46" s="6">
        <v>14761.439775132734</v>
      </c>
    </row>
    <row r="47" spans="1:7" ht="15.75">
      <c r="A47" s="15" t="s">
        <v>50</v>
      </c>
      <c r="B47" s="6">
        <v>867.42889933741492</v>
      </c>
      <c r="C47" s="6">
        <v>0</v>
      </c>
      <c r="D47" s="6">
        <v>0</v>
      </c>
      <c r="E47" s="6">
        <v>306.65164150801593</v>
      </c>
      <c r="F47" s="6">
        <v>0</v>
      </c>
      <c r="G47" s="6">
        <v>2187.1544472812657</v>
      </c>
    </row>
    <row r="48" spans="1:7" ht="15.75">
      <c r="A48" s="15" t="s">
        <v>51</v>
      </c>
      <c r="B48" s="6">
        <v>5268.6835768688288</v>
      </c>
      <c r="C48" s="6">
        <v>0</v>
      </c>
      <c r="D48" s="6">
        <v>0</v>
      </c>
      <c r="E48" s="6">
        <v>1511.9459857482186</v>
      </c>
      <c r="F48" s="6">
        <v>0</v>
      </c>
      <c r="G48" s="6">
        <v>15805.052762904819</v>
      </c>
    </row>
    <row r="49" spans="1:7" ht="31.5">
      <c r="A49" s="24" t="s">
        <v>52</v>
      </c>
      <c r="B49" s="6">
        <v>9679.5501828695105</v>
      </c>
      <c r="C49" s="6">
        <v>10.7376</v>
      </c>
      <c r="D49" s="6">
        <v>0</v>
      </c>
      <c r="E49" s="6">
        <v>1436.0301096774192</v>
      </c>
      <c r="F49" s="6">
        <v>0</v>
      </c>
      <c r="G49" s="6">
        <v>15952.182018568647</v>
      </c>
    </row>
    <row r="50" spans="1:7" ht="15.75">
      <c r="A50" s="10" t="s">
        <v>53</v>
      </c>
      <c r="B50" s="6">
        <v>2084.494216643991</v>
      </c>
      <c r="C50" s="6">
        <v>0</v>
      </c>
      <c r="D50" s="6">
        <v>0</v>
      </c>
      <c r="E50" s="6">
        <v>23.684845458472576</v>
      </c>
      <c r="F50" s="6">
        <v>0</v>
      </c>
      <c r="G50" s="6">
        <v>0</v>
      </c>
    </row>
    <row r="51" spans="1:7" ht="15.75">
      <c r="A51" s="24" t="s">
        <v>54</v>
      </c>
      <c r="B51" s="52">
        <v>49.997999999999998</v>
      </c>
      <c r="C51" s="6">
        <v>0</v>
      </c>
      <c r="D51" s="6">
        <v>0</v>
      </c>
      <c r="E51" s="6">
        <v>15.626249999999999</v>
      </c>
      <c r="F51" s="6">
        <v>0</v>
      </c>
      <c r="G51" s="6">
        <v>0</v>
      </c>
    </row>
    <row r="52" spans="1:7" ht="31.5">
      <c r="A52" s="24" t="s">
        <v>55</v>
      </c>
      <c r="B52" s="52">
        <v>880.17370857548929</v>
      </c>
      <c r="C52" s="6">
        <v>0</v>
      </c>
      <c r="D52" s="6">
        <v>0</v>
      </c>
      <c r="E52" s="6">
        <v>16</v>
      </c>
      <c r="F52" s="6">
        <v>0</v>
      </c>
      <c r="G52" s="6">
        <v>0</v>
      </c>
    </row>
    <row r="53" spans="1:7" ht="15.75">
      <c r="A53" s="10" t="s">
        <v>56</v>
      </c>
      <c r="B53" s="6">
        <v>0</v>
      </c>
      <c r="C53" s="6">
        <v>0</v>
      </c>
      <c r="D53" s="6">
        <v>0</v>
      </c>
      <c r="E53" s="6">
        <v>2.1445714285714286</v>
      </c>
      <c r="F53" s="6">
        <v>0</v>
      </c>
      <c r="G53" s="6">
        <v>0</v>
      </c>
    </row>
    <row r="54" spans="1:7" ht="15.75">
      <c r="A54" s="10" t="s">
        <v>57</v>
      </c>
      <c r="B54" s="6">
        <v>0</v>
      </c>
      <c r="C54" s="6">
        <v>0</v>
      </c>
      <c r="D54" s="6">
        <v>0</v>
      </c>
      <c r="E54" s="6">
        <v>46</v>
      </c>
      <c r="F54" s="6">
        <v>0</v>
      </c>
      <c r="G54" s="6">
        <v>0</v>
      </c>
    </row>
    <row r="55" spans="1:7" ht="15.75">
      <c r="A55" s="5" t="s">
        <v>58</v>
      </c>
      <c r="B55" s="6">
        <v>0</v>
      </c>
      <c r="C55" s="6">
        <v>0</v>
      </c>
      <c r="D55" s="6">
        <v>0</v>
      </c>
      <c r="E55" s="6">
        <v>0.40916363047040533</v>
      </c>
      <c r="F55" s="6">
        <v>0</v>
      </c>
      <c r="G55" s="6">
        <v>0</v>
      </c>
    </row>
    <row r="56" spans="1:7" ht="31.5">
      <c r="A56" s="25" t="s">
        <v>59</v>
      </c>
      <c r="B56" s="6">
        <v>828.93472976338739</v>
      </c>
      <c r="C56" s="6">
        <v>0</v>
      </c>
      <c r="D56" s="6">
        <v>0</v>
      </c>
      <c r="E56" s="6">
        <v>435.76241965691599</v>
      </c>
      <c r="F56" s="6">
        <v>0</v>
      </c>
      <c r="G56" s="6">
        <v>0</v>
      </c>
    </row>
    <row r="57" spans="1:7" ht="15.75">
      <c r="A57" s="26" t="s">
        <v>60</v>
      </c>
      <c r="B57" s="6">
        <v>1834.160535455861</v>
      </c>
      <c r="C57" s="6">
        <v>0</v>
      </c>
      <c r="D57" s="6">
        <v>0</v>
      </c>
      <c r="E57" s="6">
        <v>474.91677966101696</v>
      </c>
      <c r="F57" s="6">
        <v>0</v>
      </c>
      <c r="G57" s="6">
        <v>3852.1582084836036</v>
      </c>
    </row>
    <row r="58" spans="1:7" ht="15.75">
      <c r="A58" s="27" t="s">
        <v>61</v>
      </c>
      <c r="B58" s="6">
        <v>78.851660994770128</v>
      </c>
      <c r="C58" s="6">
        <v>0</v>
      </c>
      <c r="D58" s="6">
        <v>0</v>
      </c>
      <c r="E58" s="6">
        <v>11.105583055533968</v>
      </c>
      <c r="F58" s="6">
        <v>0</v>
      </c>
      <c r="G58" s="6">
        <v>109.45321846539416</v>
      </c>
    </row>
    <row r="59" spans="1:7" ht="31.5">
      <c r="A59" s="28" t="s">
        <v>62</v>
      </c>
      <c r="B59" s="6">
        <v>301.72176052445269</v>
      </c>
      <c r="C59" s="6">
        <v>0</v>
      </c>
      <c r="D59" s="6">
        <v>0</v>
      </c>
      <c r="E59" s="6">
        <v>106.37820843941283</v>
      </c>
      <c r="F59" s="6">
        <v>0</v>
      </c>
      <c r="G59" s="6">
        <v>642.86360809178746</v>
      </c>
    </row>
    <row r="60" spans="1:7" s="9" customFormat="1" ht="15.75">
      <c r="A60" s="11" t="s">
        <v>63</v>
      </c>
      <c r="B60" s="8">
        <f>SUM(B42:B59)</f>
        <v>29527.812045791492</v>
      </c>
      <c r="C60" s="8">
        <f t="shared" ref="C60:G60" si="5">SUM(C42:C59)</f>
        <v>12.7416</v>
      </c>
      <c r="D60" s="8">
        <f t="shared" si="5"/>
        <v>0</v>
      </c>
      <c r="E60" s="8">
        <f t="shared" si="5"/>
        <v>8392.8295292493967</v>
      </c>
      <c r="F60" s="8">
        <f t="shared" si="5"/>
        <v>145.10568319226118</v>
      </c>
      <c r="G60" s="8">
        <f t="shared" si="5"/>
        <v>55144.383523187316</v>
      </c>
    </row>
    <row r="61" spans="1:7" ht="15.75">
      <c r="A61" s="24" t="s">
        <v>64</v>
      </c>
      <c r="B61" s="6">
        <v>20.006399999999999</v>
      </c>
      <c r="C61" s="6">
        <v>0</v>
      </c>
      <c r="D61" s="6">
        <v>0</v>
      </c>
      <c r="E61" s="6">
        <v>21.446143278833617</v>
      </c>
      <c r="F61" s="6">
        <v>0</v>
      </c>
      <c r="G61" s="6">
        <v>0</v>
      </c>
    </row>
    <row r="62" spans="1:7" ht="15.75">
      <c r="A62" s="24" t="s">
        <v>65</v>
      </c>
      <c r="B62" s="6">
        <v>0</v>
      </c>
      <c r="C62" s="6">
        <v>0</v>
      </c>
      <c r="D62" s="6">
        <v>0</v>
      </c>
      <c r="E62" s="6">
        <v>27.582545454545457</v>
      </c>
      <c r="F62" s="6">
        <v>0</v>
      </c>
      <c r="G62" s="6">
        <v>0</v>
      </c>
    </row>
    <row r="63" spans="1:7" ht="15.75">
      <c r="A63" s="24" t="s">
        <v>66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</row>
    <row r="64" spans="1:7" ht="15.75">
      <c r="A64" s="24" t="s">
        <v>67</v>
      </c>
      <c r="B64" s="6">
        <v>0</v>
      </c>
      <c r="C64" s="6">
        <v>0</v>
      </c>
      <c r="D64" s="6">
        <v>0</v>
      </c>
      <c r="E64" s="6">
        <v>256.41217809468156</v>
      </c>
      <c r="F64" s="6">
        <v>0</v>
      </c>
      <c r="G64" s="6">
        <v>0</v>
      </c>
    </row>
    <row r="65" spans="1:7" ht="31.5">
      <c r="A65" s="10" t="s">
        <v>68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24055.946831148161</v>
      </c>
    </row>
    <row r="66" spans="1:7" ht="15.75">
      <c r="A66" s="29" t="s">
        <v>69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736.80012659266674</v>
      </c>
    </row>
    <row r="67" spans="1:7" ht="15.75">
      <c r="A67" s="30" t="s">
        <v>70</v>
      </c>
      <c r="B67" s="6">
        <v>0</v>
      </c>
      <c r="C67" s="6">
        <v>0</v>
      </c>
      <c r="D67" s="6">
        <v>0</v>
      </c>
      <c r="E67" s="6">
        <v>12.60388775227228</v>
      </c>
      <c r="F67" s="6">
        <v>0</v>
      </c>
      <c r="G67" s="6">
        <v>0</v>
      </c>
    </row>
    <row r="68" spans="1:7" ht="15.75">
      <c r="A68" s="10" t="s">
        <v>71</v>
      </c>
      <c r="B68" s="6">
        <v>4.4054050841548067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</row>
    <row r="69" spans="1:7" ht="15.75">
      <c r="A69" s="24" t="s">
        <v>72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</row>
    <row r="70" spans="1:7" s="9" customFormat="1" ht="15.75">
      <c r="A70" s="31" t="s">
        <v>73</v>
      </c>
      <c r="B70" s="8">
        <f>SUM(B61:B69)</f>
        <v>24.411805084154807</v>
      </c>
      <c r="C70" s="8">
        <f t="shared" ref="C70:G70" si="6">SUM(C61:C69)</f>
        <v>0</v>
      </c>
      <c r="D70" s="8">
        <f t="shared" si="6"/>
        <v>0</v>
      </c>
      <c r="E70" s="8">
        <f t="shared" si="6"/>
        <v>318.04475458033289</v>
      </c>
      <c r="F70" s="8">
        <f t="shared" si="6"/>
        <v>0</v>
      </c>
      <c r="G70" s="8">
        <f t="shared" si="6"/>
        <v>24792.746957740826</v>
      </c>
    </row>
    <row r="71" spans="1:7" ht="15.75">
      <c r="A71" s="15" t="s">
        <v>74</v>
      </c>
      <c r="B71" s="6">
        <v>255.86081927710845</v>
      </c>
      <c r="C71" s="6">
        <v>0</v>
      </c>
      <c r="D71" s="6">
        <v>0</v>
      </c>
      <c r="E71" s="6">
        <v>137.66492307692309</v>
      </c>
      <c r="F71" s="6">
        <v>0</v>
      </c>
      <c r="G71" s="6">
        <v>1073.0384134739006</v>
      </c>
    </row>
    <row r="72" spans="1:7" ht="15.75">
      <c r="A72" s="15" t="s">
        <v>75</v>
      </c>
      <c r="B72" s="6">
        <v>113.23332815449525</v>
      </c>
      <c r="C72" s="6">
        <v>0</v>
      </c>
      <c r="D72" s="6">
        <v>0</v>
      </c>
      <c r="E72" s="6">
        <v>70.195309371303139</v>
      </c>
      <c r="F72" s="6">
        <v>0</v>
      </c>
      <c r="G72" s="6">
        <v>655.82579664763307</v>
      </c>
    </row>
    <row r="73" spans="1:7" ht="15.75">
      <c r="A73" s="15" t="s">
        <v>76</v>
      </c>
      <c r="B73" s="6">
        <v>0.40049713555626409</v>
      </c>
      <c r="C73" s="6">
        <v>0</v>
      </c>
      <c r="D73" s="6">
        <v>0</v>
      </c>
      <c r="E73" s="6">
        <v>1.7374334602370138</v>
      </c>
      <c r="F73" s="6">
        <v>0</v>
      </c>
      <c r="G73" s="6">
        <v>13.642927775300937</v>
      </c>
    </row>
    <row r="74" spans="1:7" ht="15.75">
      <c r="A74" s="15" t="s">
        <v>77</v>
      </c>
      <c r="B74" s="6">
        <v>0.4577469179192909</v>
      </c>
      <c r="C74" s="6">
        <v>0</v>
      </c>
      <c r="D74" s="6">
        <v>0</v>
      </c>
      <c r="E74" s="6">
        <v>1.387275</v>
      </c>
      <c r="F74" s="6">
        <v>0</v>
      </c>
      <c r="G74" s="6">
        <v>26.786545205479456</v>
      </c>
    </row>
    <row r="75" spans="1:7" ht="15.75">
      <c r="A75" s="15" t="s">
        <v>78</v>
      </c>
      <c r="B75" s="6">
        <v>11.262880742940281</v>
      </c>
      <c r="C75" s="6">
        <v>0</v>
      </c>
      <c r="D75" s="6">
        <v>0</v>
      </c>
      <c r="E75" s="6">
        <v>18.081042512124544</v>
      </c>
      <c r="F75" s="6">
        <v>0</v>
      </c>
      <c r="G75" s="6">
        <v>87.93260813483532</v>
      </c>
    </row>
    <row r="76" spans="1:7" ht="15.75">
      <c r="A76" s="15" t="s">
        <v>79</v>
      </c>
      <c r="B76" s="6">
        <v>167.52853333333331</v>
      </c>
      <c r="C76" s="6">
        <v>0</v>
      </c>
      <c r="D76" s="6">
        <v>0</v>
      </c>
      <c r="E76" s="6">
        <v>144.65451316460459</v>
      </c>
      <c r="F76" s="6">
        <v>0</v>
      </c>
      <c r="G76" s="6">
        <v>952.5518148071767</v>
      </c>
    </row>
    <row r="77" spans="1:7" ht="15.75">
      <c r="A77" s="15" t="s">
        <v>80</v>
      </c>
      <c r="B77" s="6">
        <v>1.7858940616347516</v>
      </c>
      <c r="C77" s="6">
        <v>0</v>
      </c>
      <c r="D77" s="6">
        <v>0</v>
      </c>
      <c r="E77" s="6">
        <v>1.412024317696589</v>
      </c>
      <c r="F77" s="6">
        <v>0</v>
      </c>
      <c r="G77" s="6">
        <v>17.897239154616241</v>
      </c>
    </row>
    <row r="78" spans="1:7" ht="15.75">
      <c r="A78" s="15" t="s">
        <v>81</v>
      </c>
      <c r="B78" s="6">
        <v>3.5067697260672559</v>
      </c>
      <c r="C78" s="6">
        <v>0</v>
      </c>
      <c r="D78" s="6">
        <v>0</v>
      </c>
      <c r="E78" s="6">
        <v>2.1316197304588274</v>
      </c>
      <c r="F78" s="6">
        <v>0</v>
      </c>
      <c r="G78" s="6">
        <v>29.533632022471913</v>
      </c>
    </row>
    <row r="79" spans="1:7" ht="15.75">
      <c r="A79" s="15" t="s">
        <v>82</v>
      </c>
      <c r="B79" s="6">
        <v>195.4554062455542</v>
      </c>
      <c r="C79" s="6">
        <v>0</v>
      </c>
      <c r="D79" s="6">
        <v>0</v>
      </c>
      <c r="E79" s="6">
        <v>88.804805194805198</v>
      </c>
      <c r="F79" s="6">
        <v>0</v>
      </c>
      <c r="G79" s="6">
        <v>739.55880061521259</v>
      </c>
    </row>
    <row r="80" spans="1:7" ht="15.75">
      <c r="A80" s="32" t="s">
        <v>83</v>
      </c>
      <c r="B80" s="6">
        <v>456.07295559779413</v>
      </c>
      <c r="C80" s="6">
        <v>0</v>
      </c>
      <c r="D80" s="6">
        <v>0</v>
      </c>
      <c r="E80" s="6">
        <v>207.21057142857146</v>
      </c>
      <c r="F80" s="6">
        <v>0</v>
      </c>
      <c r="G80" s="6">
        <v>628.74024483983555</v>
      </c>
    </row>
    <row r="81" spans="1:7" ht="15.75">
      <c r="A81" s="33" t="s">
        <v>84</v>
      </c>
      <c r="B81" s="6">
        <v>26.304845232945794</v>
      </c>
      <c r="C81" s="6">
        <v>0</v>
      </c>
      <c r="D81" s="6">
        <v>0</v>
      </c>
      <c r="E81" s="6">
        <v>42.188857882730694</v>
      </c>
      <c r="F81" s="6">
        <v>0</v>
      </c>
      <c r="G81" s="6">
        <v>472.40196312176744</v>
      </c>
    </row>
    <row r="82" spans="1:7" ht="15.75">
      <c r="A82" s="34" t="s">
        <v>85</v>
      </c>
      <c r="B82" s="6">
        <v>361.51573333333329</v>
      </c>
      <c r="C82" s="6">
        <v>0</v>
      </c>
      <c r="D82" s="6">
        <v>0</v>
      </c>
      <c r="E82" s="6">
        <v>312.1541651248877</v>
      </c>
      <c r="F82" s="6">
        <v>0</v>
      </c>
      <c r="G82" s="6">
        <v>2082.0678186725263</v>
      </c>
    </row>
    <row r="83" spans="1:7" ht="15.75">
      <c r="A83" s="35" t="s">
        <v>86</v>
      </c>
      <c r="B83" s="6">
        <v>3.363970462999597</v>
      </c>
      <c r="C83" s="6">
        <v>0</v>
      </c>
      <c r="D83" s="6">
        <v>0</v>
      </c>
      <c r="E83" s="6">
        <v>2.5974002464986903</v>
      </c>
      <c r="F83" s="6">
        <v>0</v>
      </c>
      <c r="G83" s="6">
        <v>22.844859361364094</v>
      </c>
    </row>
    <row r="84" spans="1:7" ht="15.75">
      <c r="A84" s="35" t="s">
        <v>87</v>
      </c>
      <c r="B84" s="6">
        <v>0.86230642587716511</v>
      </c>
      <c r="C84" s="6">
        <v>0</v>
      </c>
      <c r="D84" s="6">
        <v>0</v>
      </c>
      <c r="E84" s="6">
        <v>2.6132249999999999</v>
      </c>
      <c r="F84" s="6">
        <v>0</v>
      </c>
      <c r="G84" s="6">
        <v>23.387403611627022</v>
      </c>
    </row>
    <row r="85" spans="1:7" ht="15.75">
      <c r="A85" s="35" t="s">
        <v>88</v>
      </c>
      <c r="B85" s="6">
        <v>0.75448074393724751</v>
      </c>
      <c r="C85" s="6">
        <v>0</v>
      </c>
      <c r="D85" s="6">
        <v>0</v>
      </c>
      <c r="E85" s="6">
        <v>3.2728163528736096</v>
      </c>
      <c r="F85" s="6">
        <v>0</v>
      </c>
      <c r="G85" s="6">
        <v>15.576035265949116</v>
      </c>
    </row>
    <row r="86" spans="1:7" ht="15.75">
      <c r="A86" s="36" t="s">
        <v>89</v>
      </c>
      <c r="B86" s="6">
        <v>6.4515213286819684</v>
      </c>
      <c r="C86" s="6">
        <v>0</v>
      </c>
      <c r="D86" s="6">
        <v>0</v>
      </c>
      <c r="E86" s="6">
        <v>3.9215901035231111</v>
      </c>
      <c r="F86" s="6">
        <v>0</v>
      </c>
      <c r="G86" s="6">
        <v>28.513723861045069</v>
      </c>
    </row>
    <row r="87" spans="1:7" ht="15.75">
      <c r="A87" s="37" t="s">
        <v>90</v>
      </c>
      <c r="B87" s="6">
        <v>163.88933845122446</v>
      </c>
      <c r="C87" s="6">
        <v>0</v>
      </c>
      <c r="D87" s="6">
        <v>0</v>
      </c>
      <c r="E87" s="6">
        <v>101.59762162273985</v>
      </c>
      <c r="F87" s="6">
        <v>0</v>
      </c>
      <c r="G87" s="6">
        <v>906.3890495428451</v>
      </c>
    </row>
    <row r="88" spans="1:7" ht="15.75">
      <c r="A88" s="37" t="s">
        <v>91</v>
      </c>
      <c r="B88" s="6">
        <v>370.33084337349396</v>
      </c>
      <c r="C88" s="6">
        <v>0</v>
      </c>
      <c r="D88" s="6">
        <v>0</v>
      </c>
      <c r="E88" s="6">
        <v>199.25076923076924</v>
      </c>
      <c r="F88" s="6">
        <v>0</v>
      </c>
      <c r="G88" s="6">
        <v>1499.9330469912823</v>
      </c>
    </row>
    <row r="89" spans="1:7" s="9" customFormat="1" ht="15.75">
      <c r="A89" s="31" t="s">
        <v>92</v>
      </c>
      <c r="B89" s="8">
        <f>SUM(B71:B88)</f>
        <v>2139.0378705448966</v>
      </c>
      <c r="C89" s="8">
        <f t="shared" ref="C89:G89" si="7">SUM(C71:C88)</f>
        <v>0</v>
      </c>
      <c r="D89" s="8">
        <f t="shared" si="7"/>
        <v>0</v>
      </c>
      <c r="E89" s="8">
        <f t="shared" si="7"/>
        <v>1340.8759628207474</v>
      </c>
      <c r="F89" s="8">
        <f t="shared" si="7"/>
        <v>0</v>
      </c>
      <c r="G89" s="8">
        <f t="shared" si="7"/>
        <v>9276.6219231048672</v>
      </c>
    </row>
    <row r="90" spans="1:7" ht="31.5">
      <c r="A90" s="24" t="s">
        <v>93</v>
      </c>
      <c r="B90" s="6">
        <v>20.537056440237453</v>
      </c>
      <c r="C90" s="6">
        <v>158.73758689854785</v>
      </c>
      <c r="D90" s="6">
        <v>0</v>
      </c>
      <c r="E90" s="6">
        <v>1147.7958583145835</v>
      </c>
      <c r="F90" s="6">
        <v>0</v>
      </c>
      <c r="G90" s="6">
        <v>0</v>
      </c>
    </row>
    <row r="91" spans="1:7" ht="31.5">
      <c r="A91" s="10" t="s">
        <v>94</v>
      </c>
      <c r="B91" s="6">
        <v>987.45549127182051</v>
      </c>
      <c r="C91" s="6">
        <v>231.99767999999997</v>
      </c>
      <c r="D91" s="6">
        <v>0</v>
      </c>
      <c r="E91" s="6">
        <v>453.15208663256897</v>
      </c>
      <c r="F91" s="6">
        <v>0</v>
      </c>
      <c r="G91" s="6">
        <v>0</v>
      </c>
    </row>
    <row r="92" spans="1:7" ht="47.25">
      <c r="A92" s="10" t="s">
        <v>95</v>
      </c>
      <c r="B92" s="6">
        <v>0</v>
      </c>
      <c r="C92" s="6">
        <v>0.81832726094081065</v>
      </c>
      <c r="D92" s="6">
        <v>0</v>
      </c>
      <c r="E92" s="6">
        <v>0</v>
      </c>
      <c r="F92" s="6">
        <v>0</v>
      </c>
      <c r="G92" s="6">
        <v>0</v>
      </c>
    </row>
    <row r="93" spans="1:7" s="9" customFormat="1" ht="15.75">
      <c r="A93" s="11" t="s">
        <v>96</v>
      </c>
      <c r="B93" s="8">
        <f>SUM(B90:B92)</f>
        <v>1007.992547712058</v>
      </c>
      <c r="C93" s="8">
        <f t="shared" ref="C93:G93" si="8">SUM(C90:C92)</f>
        <v>391.55359415948863</v>
      </c>
      <c r="D93" s="8">
        <f t="shared" si="8"/>
        <v>0</v>
      </c>
      <c r="E93" s="8">
        <f t="shared" si="8"/>
        <v>1600.9479449471523</v>
      </c>
      <c r="F93" s="8">
        <f t="shared" si="8"/>
        <v>0</v>
      </c>
      <c r="G93" s="8">
        <f t="shared" si="8"/>
        <v>0</v>
      </c>
    </row>
    <row r="94" spans="1:7" s="9" customFormat="1" ht="15.75">
      <c r="A94" s="38" t="s">
        <v>140</v>
      </c>
      <c r="B94" s="8">
        <f>B6++B12+B21+B36+B41+B60+B70+B89+B93</f>
        <v>63289.672306439672</v>
      </c>
      <c r="C94" s="8">
        <f t="shared" ref="C94:G94" si="9">C6++C12+C21+C36+C41+C60+C70+C89+C93</f>
        <v>1744.0237338490838</v>
      </c>
      <c r="D94" s="8">
        <f t="shared" si="9"/>
        <v>758.75201435976578</v>
      </c>
      <c r="E94" s="8">
        <f t="shared" si="9"/>
        <v>21453.47780458433</v>
      </c>
      <c r="F94" s="8">
        <f t="shared" si="9"/>
        <v>229.70342338928748</v>
      </c>
      <c r="G94" s="8">
        <f t="shared" si="9"/>
        <v>116236.1735737015</v>
      </c>
    </row>
    <row r="96" spans="1:7">
      <c r="C96" s="39"/>
    </row>
    <row r="97" spans="1:7">
      <c r="B97" s="40"/>
      <c r="C97" s="40"/>
      <c r="D97" s="40"/>
      <c r="E97" s="40"/>
      <c r="F97" s="40"/>
      <c r="G97" s="40"/>
    </row>
    <row r="98" spans="1:7" ht="48.75" customHeight="1">
      <c r="A98" s="41" t="s">
        <v>97</v>
      </c>
      <c r="B98" s="42">
        <f>B57+B32+B82</f>
        <v>2740.9440727107626</v>
      </c>
      <c r="C98" s="42">
        <f t="shared" ref="C98:G98" si="10">C57+C32+C82</f>
        <v>0</v>
      </c>
      <c r="D98" s="42">
        <f t="shared" si="10"/>
        <v>0</v>
      </c>
      <c r="E98" s="42">
        <f t="shared" si="10"/>
        <v>1026.0801671036452</v>
      </c>
      <c r="F98" s="42">
        <f t="shared" si="10"/>
        <v>0</v>
      </c>
      <c r="G98" s="42">
        <f t="shared" si="10"/>
        <v>7998.4475502400346</v>
      </c>
    </row>
    <row r="99" spans="1:7" ht="49.5" customHeight="1">
      <c r="A99" s="44" t="s">
        <v>98</v>
      </c>
      <c r="B99" s="42">
        <f>B40+B81</f>
        <v>272.4009505775411</v>
      </c>
      <c r="C99" s="42">
        <f t="shared" ref="C99:G99" si="11">C40+C81</f>
        <v>0</v>
      </c>
      <c r="D99" s="42">
        <f t="shared" si="11"/>
        <v>0</v>
      </c>
      <c r="E99" s="42">
        <f t="shared" si="11"/>
        <v>859.79402602432367</v>
      </c>
      <c r="F99" s="42">
        <f t="shared" si="11"/>
        <v>0</v>
      </c>
      <c r="G99" s="42">
        <f t="shared" si="11"/>
        <v>472.40196312176744</v>
      </c>
    </row>
    <row r="100" spans="1:7" ht="45" customHeight="1">
      <c r="A100" s="45" t="s">
        <v>99</v>
      </c>
      <c r="B100" s="42">
        <f>B56+B80</f>
        <v>1285.0076853611815</v>
      </c>
      <c r="C100" s="42">
        <f t="shared" ref="C100:G100" si="12">C56+C80</f>
        <v>0</v>
      </c>
      <c r="D100" s="42">
        <f t="shared" si="12"/>
        <v>0</v>
      </c>
      <c r="E100" s="42">
        <f t="shared" si="12"/>
        <v>642.97299108548748</v>
      </c>
      <c r="F100" s="42">
        <f t="shared" si="12"/>
        <v>0</v>
      </c>
      <c r="G100" s="42">
        <f t="shared" si="12"/>
        <v>628.74024483983555</v>
      </c>
    </row>
    <row r="101" spans="1:7" ht="45" customHeight="1">
      <c r="A101" s="46" t="s">
        <v>100</v>
      </c>
      <c r="B101" s="42">
        <f>B85+B84+B83+B58</f>
        <v>83.832418627584133</v>
      </c>
      <c r="C101" s="42">
        <f t="shared" ref="C101:G101" si="13">C85+C84+C83+C58</f>
        <v>0</v>
      </c>
      <c r="D101" s="42">
        <f t="shared" si="13"/>
        <v>0</v>
      </c>
      <c r="E101" s="42">
        <f t="shared" si="13"/>
        <v>19.589024654906268</v>
      </c>
      <c r="F101" s="42">
        <f t="shared" si="13"/>
        <v>0</v>
      </c>
      <c r="G101" s="42">
        <f t="shared" si="13"/>
        <v>171.26151670433438</v>
      </c>
    </row>
    <row r="102" spans="1:7" ht="45" customHeight="1">
      <c r="A102" s="47" t="s">
        <v>101</v>
      </c>
      <c r="B102" s="42">
        <f>B86+B19</f>
        <v>86.759080452769567</v>
      </c>
      <c r="C102" s="42">
        <f t="shared" ref="C102:G102" si="14">C86+C19</f>
        <v>0</v>
      </c>
      <c r="D102" s="42">
        <f t="shared" si="14"/>
        <v>0</v>
      </c>
      <c r="E102" s="42">
        <f t="shared" si="14"/>
        <v>29.591762517316219</v>
      </c>
      <c r="F102" s="42">
        <f t="shared" si="14"/>
        <v>0</v>
      </c>
      <c r="G102" s="42">
        <f t="shared" si="14"/>
        <v>176.35201783028478</v>
      </c>
    </row>
    <row r="103" spans="1:7" ht="45" customHeight="1">
      <c r="A103" s="48" t="s">
        <v>102</v>
      </c>
      <c r="B103" s="42">
        <f>B20+B33</f>
        <v>746.86557538818545</v>
      </c>
      <c r="C103" s="42">
        <f t="shared" ref="C103:G103" si="15">C20+C33</f>
        <v>0</v>
      </c>
      <c r="D103" s="42">
        <f t="shared" si="15"/>
        <v>8.6210692549842598</v>
      </c>
      <c r="E103" s="42">
        <f t="shared" si="15"/>
        <v>331.69589949691891</v>
      </c>
      <c r="F103" s="42">
        <f t="shared" si="15"/>
        <v>0</v>
      </c>
      <c r="G103" s="42">
        <f t="shared" si="15"/>
        <v>2480.4858296453472</v>
      </c>
    </row>
    <row r="104" spans="1:7" ht="45" customHeight="1">
      <c r="A104" s="49" t="s">
        <v>103</v>
      </c>
      <c r="B104" s="42">
        <f>B88+B87+B34</f>
        <v>1114.3297406482479</v>
      </c>
      <c r="C104" s="42">
        <f t="shared" ref="C104:G104" si="16">C88+C87+C34</f>
        <v>0</v>
      </c>
      <c r="D104" s="42">
        <f t="shared" si="16"/>
        <v>0</v>
      </c>
      <c r="E104" s="42">
        <f t="shared" si="16"/>
        <v>542.77582911681884</v>
      </c>
      <c r="F104" s="42">
        <f t="shared" si="16"/>
        <v>0</v>
      </c>
      <c r="G104" s="42">
        <f t="shared" si="16"/>
        <v>3952.8597065702743</v>
      </c>
    </row>
    <row r="105" spans="1:7" ht="31.5">
      <c r="A105" s="62" t="s">
        <v>62</v>
      </c>
      <c r="B105" s="42">
        <f>B35+B59</f>
        <v>302.75422881713564</v>
      </c>
      <c r="C105" s="42">
        <f t="shared" ref="C105:G105" si="17">C35+C59</f>
        <v>0</v>
      </c>
      <c r="D105" s="42">
        <f t="shared" si="17"/>
        <v>0</v>
      </c>
      <c r="E105" s="42">
        <f t="shared" si="17"/>
        <v>106.93215045638682</v>
      </c>
      <c r="F105" s="42">
        <f t="shared" si="17"/>
        <v>0</v>
      </c>
      <c r="G105" s="42">
        <f t="shared" si="17"/>
        <v>797.07020446859906</v>
      </c>
    </row>
    <row r="108" spans="1:7">
      <c r="A108" s="50"/>
      <c r="B108" s="40"/>
      <c r="C108" s="40"/>
      <c r="D108" s="40"/>
      <c r="E108" s="40"/>
      <c r="F108" s="40"/>
      <c r="G108" s="40"/>
    </row>
    <row r="109" spans="1:7">
      <c r="A109" s="50"/>
      <c r="B109" s="40"/>
      <c r="C109" s="40"/>
      <c r="D109" s="40"/>
      <c r="E109" s="40"/>
      <c r="F109" s="40"/>
      <c r="G109" s="40"/>
    </row>
    <row r="110" spans="1:7">
      <c r="A110" s="51"/>
      <c r="B110" s="40"/>
      <c r="C110" s="40"/>
      <c r="D110" s="40"/>
      <c r="E110" s="40"/>
      <c r="F110" s="40"/>
      <c r="G110" s="40"/>
    </row>
    <row r="111" spans="1:7">
      <c r="A111" s="50"/>
    </row>
    <row r="112" spans="1:7">
      <c r="A112" s="50"/>
      <c r="B112" s="40"/>
      <c r="C112" s="40"/>
      <c r="D112" s="40"/>
      <c r="E112" s="40"/>
      <c r="F112" s="40"/>
      <c r="G112" s="40"/>
    </row>
    <row r="113" spans="1:7">
      <c r="A113" s="50"/>
      <c r="B113" s="40"/>
      <c r="C113" s="40"/>
      <c r="D113" s="40"/>
      <c r="E113" s="40"/>
      <c r="F113" s="40"/>
      <c r="G113" s="40"/>
    </row>
    <row r="114" spans="1:7">
      <c r="A114" s="50"/>
      <c r="B114" s="40"/>
      <c r="C114" s="40"/>
      <c r="D114" s="40"/>
      <c r="E114" s="40"/>
      <c r="F114" s="40"/>
      <c r="G114" s="40"/>
    </row>
  </sheetData>
  <mergeCells count="1">
    <mergeCell ref="A2:G2"/>
  </mergeCells>
  <pageMargins left="0.70866141732283472" right="0.2" top="0.49" bottom="0.74803149606299213" header="0.31496062992125984" footer="0.31496062992125984"/>
  <pageSetup paperSize="9" scale="45" fitToHeight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4"/>
  <sheetViews>
    <sheetView zoomScale="90" zoomScaleNormal="90" workbookViewId="0">
      <pane xSplit="1" ySplit="3" topLeftCell="B4" activePane="bottomRight" state="frozenSplit"/>
      <selection pane="topRight" activeCell="B1" sqref="B1"/>
      <selection pane="bottomLeft" activeCell="A4" sqref="A4"/>
      <selection pane="bottomRight" activeCell="G1" sqref="G1"/>
    </sheetView>
  </sheetViews>
  <sheetFormatPr defaultRowHeight="15"/>
  <cols>
    <col min="1" max="1" width="70.140625" customWidth="1"/>
    <col min="2" max="7" width="22.42578125" customWidth="1"/>
  </cols>
  <sheetData>
    <row r="1" spans="1:7" ht="15.75">
      <c r="G1" s="61" t="s">
        <v>143</v>
      </c>
    </row>
    <row r="2" spans="1:7" ht="49.5" customHeight="1">
      <c r="A2" s="64" t="s">
        <v>106</v>
      </c>
      <c r="B2" s="64"/>
      <c r="C2" s="64"/>
      <c r="D2" s="64"/>
      <c r="E2" s="64"/>
      <c r="F2" s="64"/>
      <c r="G2" s="64"/>
    </row>
    <row r="3" spans="1:7" s="4" customFormat="1" ht="71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</row>
    <row r="4" spans="1:7" ht="31.5">
      <c r="A4" s="5" t="s">
        <v>7</v>
      </c>
      <c r="B4" s="6">
        <v>620.29661151471623</v>
      </c>
      <c r="C4" s="6">
        <v>17.675794262939597</v>
      </c>
      <c r="D4" s="6">
        <v>0</v>
      </c>
      <c r="E4" s="6">
        <v>722.61200509228365</v>
      </c>
      <c r="F4" s="6">
        <v>0</v>
      </c>
      <c r="G4" s="6">
        <v>0</v>
      </c>
    </row>
    <row r="5" spans="1:7" ht="15.75">
      <c r="A5" s="5" t="s">
        <v>8</v>
      </c>
      <c r="B5" s="6">
        <v>4.2116935755628706</v>
      </c>
      <c r="C5" s="6">
        <v>18.153987506266066</v>
      </c>
      <c r="D5" s="6">
        <v>0</v>
      </c>
      <c r="E5" s="6">
        <v>24.045125581638978</v>
      </c>
      <c r="F5" s="6">
        <v>0</v>
      </c>
      <c r="G5" s="6">
        <v>0</v>
      </c>
    </row>
    <row r="6" spans="1:7" s="9" customFormat="1" ht="15.75">
      <c r="A6" s="7" t="s">
        <v>9</v>
      </c>
      <c r="B6" s="8">
        <f>SUM(B4:B5)</f>
        <v>624.50830509027912</v>
      </c>
      <c r="C6" s="8">
        <f t="shared" ref="C6:G6" si="0">SUM(C4:C5)</f>
        <v>35.829781769205667</v>
      </c>
      <c r="D6" s="8">
        <f t="shared" si="0"/>
        <v>0</v>
      </c>
      <c r="E6" s="8">
        <f t="shared" si="0"/>
        <v>746.65713067392267</v>
      </c>
      <c r="F6" s="8">
        <f t="shared" si="0"/>
        <v>0</v>
      </c>
      <c r="G6" s="8">
        <f t="shared" si="0"/>
        <v>0</v>
      </c>
    </row>
    <row r="7" spans="1:7" ht="15.75">
      <c r="A7" s="5" t="s">
        <v>10</v>
      </c>
      <c r="B7" s="6">
        <v>4845.5394233318966</v>
      </c>
      <c r="C7" s="6">
        <v>27.694615306177884</v>
      </c>
      <c r="D7" s="6">
        <v>61.107314216179162</v>
      </c>
      <c r="E7" s="6">
        <v>0</v>
      </c>
      <c r="F7" s="6">
        <v>0</v>
      </c>
      <c r="G7" s="6">
        <v>0</v>
      </c>
    </row>
    <row r="8" spans="1:7" ht="31.5">
      <c r="A8" s="5" t="s">
        <v>11</v>
      </c>
      <c r="B8" s="6">
        <v>3708.05965043988</v>
      </c>
      <c r="C8" s="6">
        <v>278.76106194690266</v>
      </c>
      <c r="D8" s="6">
        <v>0</v>
      </c>
      <c r="E8" s="6">
        <v>3092.0022819188198</v>
      </c>
      <c r="F8" s="6">
        <v>0</v>
      </c>
      <c r="G8" s="6">
        <v>0</v>
      </c>
    </row>
    <row r="9" spans="1:7" ht="31.5">
      <c r="A9" s="10" t="s">
        <v>12</v>
      </c>
      <c r="B9" s="6">
        <v>9442.456837010679</v>
      </c>
      <c r="C9" s="6">
        <v>288.49537636404244</v>
      </c>
      <c r="D9" s="6">
        <v>183.21453991202588</v>
      </c>
      <c r="E9" s="6">
        <v>2136.0300845070424</v>
      </c>
      <c r="F9" s="6">
        <v>150.42554366197183</v>
      </c>
      <c r="G9" s="6">
        <v>0</v>
      </c>
    </row>
    <row r="10" spans="1:7" ht="15.75">
      <c r="A10" s="10" t="s">
        <v>13</v>
      </c>
      <c r="B10" s="6">
        <v>5135.2443291770578</v>
      </c>
      <c r="C10" s="6">
        <v>448</v>
      </c>
      <c r="D10" s="6">
        <v>656.40577556109724</v>
      </c>
      <c r="E10" s="6">
        <v>484.00628571428575</v>
      </c>
      <c r="F10" s="6">
        <v>78.568285714285707</v>
      </c>
      <c r="G10" s="6">
        <v>0</v>
      </c>
    </row>
    <row r="11" spans="1:7" ht="15.75">
      <c r="A11" s="10" t="s">
        <v>14</v>
      </c>
      <c r="B11" s="6">
        <v>18380.81125837865</v>
      </c>
      <c r="C11" s="6">
        <v>939.32857142857119</v>
      </c>
      <c r="D11" s="6">
        <v>441.67091185025919</v>
      </c>
      <c r="E11" s="6">
        <v>1422.7107384044527</v>
      </c>
      <c r="F11" s="6">
        <v>26.440430426716137</v>
      </c>
      <c r="G11" s="6">
        <v>754.49308755760364</v>
      </c>
    </row>
    <row r="12" spans="1:7" s="9" customFormat="1" ht="15.75">
      <c r="A12" s="11" t="s">
        <v>15</v>
      </c>
      <c r="B12" s="8">
        <f>SUM(B7:B11)</f>
        <v>41512.111498338163</v>
      </c>
      <c r="C12" s="8">
        <f t="shared" ref="C12:G12" si="1">SUM(C7:C11)</f>
        <v>1982.279625045694</v>
      </c>
      <c r="D12" s="8">
        <f t="shared" si="1"/>
        <v>1342.3985415395614</v>
      </c>
      <c r="E12" s="8">
        <f t="shared" si="1"/>
        <v>7134.7493905446008</v>
      </c>
      <c r="F12" s="8">
        <f t="shared" si="1"/>
        <v>255.43425980297368</v>
      </c>
      <c r="G12" s="8">
        <f t="shared" si="1"/>
        <v>754.49308755760364</v>
      </c>
    </row>
    <row r="13" spans="1:7" ht="15.75">
      <c r="A13" s="12" t="s">
        <v>16</v>
      </c>
      <c r="B13" s="6">
        <v>1418.9280755508919</v>
      </c>
      <c r="C13" s="6">
        <v>0</v>
      </c>
      <c r="D13" s="6">
        <v>102.74771038824763</v>
      </c>
      <c r="E13" s="6">
        <v>1071.5934566637161</v>
      </c>
      <c r="F13" s="6">
        <v>0</v>
      </c>
      <c r="G13" s="6">
        <v>6254.872402543353</v>
      </c>
    </row>
    <row r="14" spans="1:7" ht="15.75">
      <c r="A14" s="12" t="s">
        <v>17</v>
      </c>
      <c r="B14" s="6">
        <v>920.92938394160569</v>
      </c>
      <c r="C14" s="6">
        <v>0</v>
      </c>
      <c r="D14" s="6">
        <v>0</v>
      </c>
      <c r="E14" s="6">
        <v>555.80843349753707</v>
      </c>
      <c r="F14" s="6">
        <v>0</v>
      </c>
      <c r="G14" s="6">
        <v>3734.9887568028666</v>
      </c>
    </row>
    <row r="15" spans="1:7" ht="31.5">
      <c r="A15" s="5" t="s">
        <v>18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1:7" ht="15.75">
      <c r="A16" s="5" t="s">
        <v>19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 ht="15.75">
      <c r="A17" s="5" t="s">
        <v>20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1:7" ht="15.75">
      <c r="A18" s="5" t="s">
        <v>21</v>
      </c>
      <c r="B18" s="6">
        <v>0</v>
      </c>
      <c r="C18" s="6">
        <v>0</v>
      </c>
      <c r="D18" s="6">
        <v>0</v>
      </c>
      <c r="E18" s="6">
        <v>5.8895746484114744</v>
      </c>
      <c r="F18" s="6">
        <v>0</v>
      </c>
      <c r="G18" s="6">
        <v>0</v>
      </c>
    </row>
    <row r="19" spans="1:7" ht="31.5">
      <c r="A19" s="13" t="s">
        <v>22</v>
      </c>
      <c r="B19" s="6">
        <v>1694.2304408759123</v>
      </c>
      <c r="C19" s="6">
        <v>0</v>
      </c>
      <c r="D19" s="6">
        <v>0</v>
      </c>
      <c r="E19" s="6">
        <v>1016.5388275862069</v>
      </c>
      <c r="F19" s="6">
        <v>0</v>
      </c>
      <c r="G19" s="6">
        <v>6848.9357060307611</v>
      </c>
    </row>
    <row r="20" spans="1:7" ht="31.5">
      <c r="A20" s="14" t="s">
        <v>23</v>
      </c>
      <c r="B20" s="6">
        <v>2196.4155047219306</v>
      </c>
      <c r="C20" s="6">
        <v>0</v>
      </c>
      <c r="D20" s="6">
        <v>159.04993074501573</v>
      </c>
      <c r="E20" s="6">
        <v>1643.7320773064248</v>
      </c>
      <c r="F20" s="6">
        <v>0</v>
      </c>
      <c r="G20" s="6">
        <v>8003.5723640497126</v>
      </c>
    </row>
    <row r="21" spans="1:7" s="9" customFormat="1" ht="15.75">
      <c r="A21" s="7" t="s">
        <v>24</v>
      </c>
      <c r="B21" s="8">
        <f>SUM(B13:B20)</f>
        <v>6230.5034050903405</v>
      </c>
      <c r="C21" s="8">
        <f t="shared" ref="C21:G21" si="2">SUM(C13:C20)</f>
        <v>0</v>
      </c>
      <c r="D21" s="8">
        <f t="shared" si="2"/>
        <v>261.79764113326337</v>
      </c>
      <c r="E21" s="8">
        <f t="shared" si="2"/>
        <v>4293.5623697022966</v>
      </c>
      <c r="F21" s="8">
        <f t="shared" si="2"/>
        <v>0</v>
      </c>
      <c r="G21" s="8">
        <f t="shared" si="2"/>
        <v>24842.369229426691</v>
      </c>
    </row>
    <row r="22" spans="1:7" ht="15.75">
      <c r="A22" s="12" t="s">
        <v>25</v>
      </c>
      <c r="B22" s="6">
        <v>0</v>
      </c>
      <c r="C22" s="6">
        <v>0</v>
      </c>
      <c r="D22" s="6">
        <v>0</v>
      </c>
      <c r="E22" s="6">
        <v>2.5478689497855775</v>
      </c>
      <c r="F22" s="6">
        <v>0</v>
      </c>
      <c r="G22" s="6">
        <v>50.409912465373964</v>
      </c>
    </row>
    <row r="23" spans="1:7" ht="15.75">
      <c r="A23" s="12" t="s">
        <v>26</v>
      </c>
      <c r="B23" s="6">
        <v>90.677972536560915</v>
      </c>
      <c r="C23" s="6">
        <v>0</v>
      </c>
      <c r="D23" s="6">
        <v>0</v>
      </c>
      <c r="E23" s="6">
        <v>94.486033684108747</v>
      </c>
      <c r="F23" s="6">
        <v>0</v>
      </c>
      <c r="G23" s="6">
        <v>641.07143273744134</v>
      </c>
    </row>
    <row r="24" spans="1:7" ht="15.75">
      <c r="A24" s="5" t="s">
        <v>27</v>
      </c>
      <c r="B24" s="6">
        <v>0</v>
      </c>
      <c r="C24" s="6">
        <v>0</v>
      </c>
      <c r="D24" s="6">
        <v>0</v>
      </c>
      <c r="E24" s="6">
        <v>2084.6152708785248</v>
      </c>
      <c r="F24" s="6">
        <v>0</v>
      </c>
      <c r="G24" s="6">
        <v>0</v>
      </c>
    </row>
    <row r="25" spans="1:7" ht="15.75">
      <c r="A25" s="15" t="s">
        <v>28</v>
      </c>
      <c r="B25" s="6">
        <v>6.3486274509803922</v>
      </c>
      <c r="C25" s="6">
        <v>0</v>
      </c>
      <c r="D25" s="6">
        <v>0</v>
      </c>
      <c r="E25" s="6">
        <v>1.6598006591611809</v>
      </c>
      <c r="F25" s="6">
        <v>0</v>
      </c>
      <c r="G25" s="6">
        <v>32.611706512778234</v>
      </c>
    </row>
    <row r="26" spans="1:7" ht="15.75">
      <c r="A26" s="12" t="s">
        <v>29</v>
      </c>
      <c r="B26" s="6">
        <v>671.24629532487154</v>
      </c>
      <c r="C26" s="6">
        <v>0</v>
      </c>
      <c r="D26" s="6">
        <v>0</v>
      </c>
      <c r="E26" s="6">
        <v>472.03331933962488</v>
      </c>
      <c r="F26" s="6">
        <v>0</v>
      </c>
      <c r="G26" s="6">
        <v>3232.5239616613417</v>
      </c>
    </row>
    <row r="27" spans="1:7" ht="15.75">
      <c r="A27" s="12" t="s">
        <v>30</v>
      </c>
      <c r="B27" s="6">
        <v>605.49190243902444</v>
      </c>
      <c r="C27" s="6">
        <v>0</v>
      </c>
      <c r="D27" s="6">
        <v>0</v>
      </c>
      <c r="E27" s="6">
        <v>350.10324687202257</v>
      </c>
      <c r="F27" s="6">
        <v>0</v>
      </c>
      <c r="G27" s="6">
        <v>2312.2789213483143</v>
      </c>
    </row>
    <row r="28" spans="1:7" ht="15.75">
      <c r="A28" s="15" t="s">
        <v>31</v>
      </c>
      <c r="B28" s="6">
        <v>579.56719760594763</v>
      </c>
      <c r="C28" s="6">
        <v>0</v>
      </c>
      <c r="D28" s="6">
        <v>44.143802967409208</v>
      </c>
      <c r="E28" s="6">
        <v>356.13996277047011</v>
      </c>
      <c r="F28" s="6">
        <v>0</v>
      </c>
      <c r="G28" s="6">
        <v>2550.8038534571724</v>
      </c>
    </row>
    <row r="29" spans="1:7" ht="15.75">
      <c r="A29" s="12" t="s">
        <v>32</v>
      </c>
      <c r="B29" s="6">
        <v>14.49723326573336</v>
      </c>
      <c r="C29" s="6">
        <v>0</v>
      </c>
      <c r="D29" s="6">
        <v>0</v>
      </c>
      <c r="E29" s="6">
        <v>2.8534038547141947</v>
      </c>
      <c r="F29" s="6">
        <v>0</v>
      </c>
      <c r="G29" s="6">
        <v>32.156193691250905</v>
      </c>
    </row>
    <row r="30" spans="1:7" ht="15.75">
      <c r="A30" s="12" t="s">
        <v>33</v>
      </c>
      <c r="B30" s="6">
        <v>44.170014705882352</v>
      </c>
      <c r="C30" s="6">
        <v>0</v>
      </c>
      <c r="D30" s="6">
        <v>0</v>
      </c>
      <c r="E30" s="6">
        <v>26.855598512462709</v>
      </c>
      <c r="F30" s="6">
        <v>0</v>
      </c>
      <c r="G30" s="6">
        <v>165.1078805640829</v>
      </c>
    </row>
    <row r="31" spans="1:7" ht="15.75">
      <c r="A31" s="16" t="s">
        <v>34</v>
      </c>
      <c r="B31" s="6">
        <v>0</v>
      </c>
      <c r="C31" s="6">
        <v>0</v>
      </c>
      <c r="D31" s="6">
        <v>0</v>
      </c>
      <c r="E31" s="6">
        <v>74.266918438046773</v>
      </c>
      <c r="F31" s="6">
        <v>0</v>
      </c>
      <c r="G31" s="6">
        <v>0</v>
      </c>
    </row>
    <row r="32" spans="1:7" ht="15.75">
      <c r="A32" s="17" t="s">
        <v>35</v>
      </c>
      <c r="B32" s="6">
        <v>13.700196078431372</v>
      </c>
      <c r="C32" s="6">
        <v>0</v>
      </c>
      <c r="D32" s="6">
        <v>0</v>
      </c>
      <c r="E32" s="6">
        <v>3.581777682259534</v>
      </c>
      <c r="F32" s="6">
        <v>0</v>
      </c>
      <c r="G32" s="6">
        <v>69.82847691609544</v>
      </c>
    </row>
    <row r="33" spans="1:7" ht="15.75">
      <c r="A33" s="18" t="s">
        <v>36</v>
      </c>
      <c r="B33" s="6">
        <v>22.440919889883745</v>
      </c>
      <c r="C33" s="6">
        <v>0</v>
      </c>
      <c r="D33" s="6">
        <v>0</v>
      </c>
      <c r="E33" s="6">
        <v>4.3390231966563331</v>
      </c>
      <c r="F33" s="6">
        <v>0</v>
      </c>
      <c r="G33" s="6">
        <v>1693.2078063049407</v>
      </c>
    </row>
    <row r="34" spans="1:7" ht="31.5">
      <c r="A34" s="19" t="s">
        <v>37</v>
      </c>
      <c r="B34" s="6">
        <v>63.93044117647058</v>
      </c>
      <c r="C34" s="6">
        <v>0</v>
      </c>
      <c r="D34" s="6">
        <v>0</v>
      </c>
      <c r="E34" s="6">
        <v>38.212561736690198</v>
      </c>
      <c r="F34" s="6">
        <v>0</v>
      </c>
      <c r="G34" s="6">
        <v>160.82538996385284</v>
      </c>
    </row>
    <row r="35" spans="1:7" ht="15.75">
      <c r="A35" s="20" t="s">
        <v>38</v>
      </c>
      <c r="B35" s="6">
        <v>210.62353170731708</v>
      </c>
      <c r="C35" s="6">
        <v>0</v>
      </c>
      <c r="D35" s="6">
        <v>0</v>
      </c>
      <c r="E35" s="6">
        <v>121.76205798302603</v>
      </c>
      <c r="F35" s="6">
        <v>0</v>
      </c>
      <c r="G35" s="6">
        <v>671.59740362318848</v>
      </c>
    </row>
    <row r="36" spans="1:7" s="9" customFormat="1" ht="15.75">
      <c r="A36" s="21" t="s">
        <v>39</v>
      </c>
      <c r="B36" s="8">
        <f>SUM(B22:B35)</f>
        <v>2322.6943321811032</v>
      </c>
      <c r="C36" s="8">
        <f t="shared" ref="C36:G36" si="3">SUM(C22:C35)</f>
        <v>0</v>
      </c>
      <c r="D36" s="8">
        <f t="shared" si="3"/>
        <v>44.143802967409208</v>
      </c>
      <c r="E36" s="8">
        <f t="shared" si="3"/>
        <v>3633.4568445575533</v>
      </c>
      <c r="F36" s="8">
        <f t="shared" si="3"/>
        <v>0</v>
      </c>
      <c r="G36" s="8">
        <f t="shared" si="3"/>
        <v>11612.422939245833</v>
      </c>
    </row>
    <row r="37" spans="1:7" ht="15.75">
      <c r="A37" s="10" t="s">
        <v>40</v>
      </c>
      <c r="B37" s="6">
        <v>494.54539123370495</v>
      </c>
      <c r="C37" s="6">
        <v>0</v>
      </c>
      <c r="D37" s="6">
        <v>0</v>
      </c>
      <c r="E37" s="6">
        <v>1004.7820230088495</v>
      </c>
      <c r="F37" s="6">
        <v>0</v>
      </c>
      <c r="G37" s="6">
        <v>0</v>
      </c>
    </row>
    <row r="38" spans="1:7" ht="15.75">
      <c r="A38" s="12" t="s">
        <v>41</v>
      </c>
      <c r="B38" s="6">
        <v>995.5219323303379</v>
      </c>
      <c r="C38" s="6">
        <v>0</v>
      </c>
      <c r="D38" s="6">
        <v>0</v>
      </c>
      <c r="E38" s="6">
        <v>447.97862523909816</v>
      </c>
      <c r="F38" s="6">
        <v>0</v>
      </c>
      <c r="G38" s="6">
        <v>3025.2815741013897</v>
      </c>
    </row>
    <row r="39" spans="1:7" ht="31.5">
      <c r="A39" s="16" t="s">
        <v>42</v>
      </c>
      <c r="B39" s="6">
        <v>1698.6272037735851</v>
      </c>
      <c r="C39" s="6">
        <v>4.4260534955049131</v>
      </c>
      <c r="D39" s="6">
        <v>0</v>
      </c>
      <c r="E39" s="6">
        <v>660.03017142857141</v>
      </c>
      <c r="F39" s="6">
        <v>0</v>
      </c>
      <c r="G39" s="6">
        <v>0</v>
      </c>
    </row>
    <row r="40" spans="1:7" ht="15.75">
      <c r="A40" s="22" t="s">
        <v>43</v>
      </c>
      <c r="B40" s="6">
        <v>1153.9408946554047</v>
      </c>
      <c r="C40" s="6">
        <v>0</v>
      </c>
      <c r="D40" s="6">
        <v>0</v>
      </c>
      <c r="E40" s="6">
        <v>2346.4148318584071</v>
      </c>
      <c r="F40" s="6">
        <v>0</v>
      </c>
      <c r="G40" s="6">
        <v>0</v>
      </c>
    </row>
    <row r="41" spans="1:7" s="9" customFormat="1" ht="15.75">
      <c r="A41" s="23" t="s">
        <v>44</v>
      </c>
      <c r="B41" s="8">
        <f>SUM(B37:B40)</f>
        <v>4342.6354219930327</v>
      </c>
      <c r="C41" s="8">
        <f t="shared" ref="C41:G41" si="4">SUM(C37:C40)</f>
        <v>4.4260534955049131</v>
      </c>
      <c r="D41" s="8">
        <f t="shared" si="4"/>
        <v>0</v>
      </c>
      <c r="E41" s="8">
        <f t="shared" si="4"/>
        <v>4459.2056515349268</v>
      </c>
      <c r="F41" s="8">
        <f t="shared" si="4"/>
        <v>0</v>
      </c>
      <c r="G41" s="8">
        <f t="shared" si="4"/>
        <v>3025.2815741013897</v>
      </c>
    </row>
    <row r="42" spans="1:7" ht="15.75">
      <c r="A42" s="10" t="s">
        <v>45</v>
      </c>
      <c r="B42" s="6">
        <v>3362.6128165584405</v>
      </c>
      <c r="C42" s="6">
        <v>0</v>
      </c>
      <c r="D42" s="6">
        <v>0</v>
      </c>
      <c r="E42" s="6">
        <v>5015.296425634825</v>
      </c>
      <c r="F42" s="6">
        <v>454.90631680773879</v>
      </c>
      <c r="G42" s="6">
        <v>0</v>
      </c>
    </row>
    <row r="43" spans="1:7" ht="31.5">
      <c r="A43" s="10" t="s">
        <v>46</v>
      </c>
      <c r="B43" s="6">
        <v>1572.2618368617684</v>
      </c>
      <c r="C43" s="6">
        <v>0</v>
      </c>
      <c r="D43" s="6">
        <v>0</v>
      </c>
      <c r="E43" s="6">
        <v>713.25244014208386</v>
      </c>
      <c r="F43" s="6">
        <v>0</v>
      </c>
      <c r="G43" s="6">
        <v>0</v>
      </c>
    </row>
    <row r="44" spans="1:7" ht="15.75">
      <c r="A44" s="15" t="s">
        <v>47</v>
      </c>
      <c r="B44" s="6">
        <v>1986.1814512897167</v>
      </c>
      <c r="C44" s="6">
        <v>0</v>
      </c>
      <c r="D44" s="6">
        <v>0</v>
      </c>
      <c r="E44" s="6">
        <v>416.12945598058349</v>
      </c>
      <c r="F44" s="6">
        <v>0</v>
      </c>
      <c r="G44" s="6">
        <v>4017.7768182272525</v>
      </c>
    </row>
    <row r="45" spans="1:7" ht="15.75">
      <c r="A45" s="15" t="s">
        <v>48</v>
      </c>
      <c r="B45" s="52">
        <v>25.334587554269177</v>
      </c>
      <c r="C45" s="52">
        <v>0</v>
      </c>
      <c r="D45" s="52">
        <v>0</v>
      </c>
      <c r="E45" s="52">
        <v>3.7944915254237288</v>
      </c>
      <c r="F45" s="6">
        <v>0</v>
      </c>
      <c r="G45" s="6">
        <v>50.936697513684017</v>
      </c>
    </row>
    <row r="46" spans="1:7" ht="15.75">
      <c r="A46" s="15" t="s">
        <v>49</v>
      </c>
      <c r="B46" s="6">
        <v>700.02553297801455</v>
      </c>
      <c r="C46" s="6">
        <v>0</v>
      </c>
      <c r="D46" s="6">
        <v>0</v>
      </c>
      <c r="E46" s="6">
        <v>196.36321573173637</v>
      </c>
      <c r="F46" s="6">
        <v>0</v>
      </c>
      <c r="G46" s="6">
        <v>1681.5602248672658</v>
      </c>
    </row>
    <row r="47" spans="1:7" ht="15.75">
      <c r="A47" s="15" t="s">
        <v>50</v>
      </c>
      <c r="B47" s="6">
        <v>2821.6351006625855</v>
      </c>
      <c r="C47" s="6">
        <v>0</v>
      </c>
      <c r="D47" s="6">
        <v>0</v>
      </c>
      <c r="E47" s="6">
        <v>939.19135849198381</v>
      </c>
      <c r="F47" s="6">
        <v>0</v>
      </c>
      <c r="G47" s="6">
        <v>7710.2025527187343</v>
      </c>
    </row>
    <row r="48" spans="1:7" ht="15.75">
      <c r="A48" s="15" t="s">
        <v>51</v>
      </c>
      <c r="B48" s="6">
        <v>404.05242313117066</v>
      </c>
      <c r="C48" s="6">
        <v>0</v>
      </c>
      <c r="D48" s="6">
        <v>0</v>
      </c>
      <c r="E48" s="6">
        <v>163.13101425178149</v>
      </c>
      <c r="F48" s="6">
        <v>0</v>
      </c>
      <c r="G48" s="6">
        <v>1594.9472370951812</v>
      </c>
    </row>
    <row r="49" spans="1:7" ht="31.5">
      <c r="A49" s="24" t="s">
        <v>52</v>
      </c>
      <c r="B49" s="6">
        <v>5878.8098171304891</v>
      </c>
      <c r="C49" s="6">
        <v>7.1584000000000003</v>
      </c>
      <c r="D49" s="6">
        <v>0</v>
      </c>
      <c r="E49" s="6">
        <v>1044.0218903225807</v>
      </c>
      <c r="F49" s="6">
        <v>0</v>
      </c>
      <c r="G49" s="6">
        <v>11635.817981431355</v>
      </c>
    </row>
    <row r="50" spans="1:7" ht="15.75">
      <c r="A50" s="10" t="s">
        <v>53</v>
      </c>
      <c r="B50" s="6">
        <v>5175.5267833560083</v>
      </c>
      <c r="C50" s="6">
        <v>0</v>
      </c>
      <c r="D50" s="6">
        <v>0</v>
      </c>
      <c r="E50" s="6">
        <v>76.311154541527429</v>
      </c>
      <c r="F50" s="6">
        <v>0</v>
      </c>
      <c r="G50" s="6">
        <v>0</v>
      </c>
    </row>
    <row r="51" spans="1:7" ht="15.75">
      <c r="A51" s="24" t="s">
        <v>54</v>
      </c>
      <c r="B51" s="52">
        <v>49.997999999999998</v>
      </c>
      <c r="C51" s="6">
        <v>0</v>
      </c>
      <c r="D51" s="6">
        <v>0</v>
      </c>
      <c r="E51" s="6">
        <v>34.377749999999999</v>
      </c>
      <c r="F51" s="6">
        <v>0</v>
      </c>
      <c r="G51" s="6">
        <v>0</v>
      </c>
    </row>
    <row r="52" spans="1:7" ht="31.5">
      <c r="A52" s="24" t="s">
        <v>55</v>
      </c>
      <c r="B52" s="52">
        <v>2219.8942914245108</v>
      </c>
      <c r="C52" s="6">
        <v>0</v>
      </c>
      <c r="D52" s="6">
        <v>0</v>
      </c>
      <c r="E52" s="6">
        <v>164</v>
      </c>
      <c r="F52" s="6">
        <v>0</v>
      </c>
      <c r="G52" s="6">
        <v>0</v>
      </c>
    </row>
    <row r="53" spans="1:7" ht="15.75">
      <c r="A53" s="10" t="s">
        <v>56</v>
      </c>
      <c r="B53" s="6">
        <v>0</v>
      </c>
      <c r="C53" s="6">
        <v>0</v>
      </c>
      <c r="D53" s="6">
        <v>0</v>
      </c>
      <c r="E53" s="6">
        <v>2.8594285714285714</v>
      </c>
      <c r="F53" s="6">
        <v>0</v>
      </c>
      <c r="G53" s="6">
        <v>0</v>
      </c>
    </row>
    <row r="54" spans="1:7" ht="15.75">
      <c r="A54" s="10" t="s">
        <v>57</v>
      </c>
      <c r="B54" s="6">
        <v>0</v>
      </c>
      <c r="C54" s="6">
        <v>0</v>
      </c>
      <c r="D54" s="6">
        <v>0</v>
      </c>
      <c r="E54" s="6">
        <v>104</v>
      </c>
      <c r="F54" s="6">
        <v>0</v>
      </c>
      <c r="G54" s="6">
        <v>0</v>
      </c>
    </row>
    <row r="55" spans="1:7" ht="15.75">
      <c r="A55" s="5" t="s">
        <v>58</v>
      </c>
      <c r="B55" s="6">
        <v>0</v>
      </c>
      <c r="C55" s="6">
        <v>0</v>
      </c>
      <c r="D55" s="6">
        <v>0</v>
      </c>
      <c r="E55" s="6">
        <v>0.58683636952959461</v>
      </c>
      <c r="F55" s="6">
        <v>0</v>
      </c>
      <c r="G55" s="6">
        <v>0</v>
      </c>
    </row>
    <row r="56" spans="1:7" ht="31.5">
      <c r="A56" s="25" t="s">
        <v>59</v>
      </c>
      <c r="B56" s="6">
        <v>3668.5962702366137</v>
      </c>
      <c r="C56" s="6">
        <v>0</v>
      </c>
      <c r="D56" s="6">
        <v>0</v>
      </c>
      <c r="E56" s="6">
        <v>1664.2535803430842</v>
      </c>
      <c r="F56" s="6">
        <v>0</v>
      </c>
      <c r="G56" s="6">
        <v>0</v>
      </c>
    </row>
    <row r="57" spans="1:7" ht="15.75">
      <c r="A57" s="26" t="s">
        <v>60</v>
      </c>
      <c r="B57" s="6">
        <v>54.669464544138926</v>
      </c>
      <c r="C57" s="6">
        <v>0</v>
      </c>
      <c r="D57" s="6">
        <v>0</v>
      </c>
      <c r="E57" s="6">
        <v>8.1882203389830508</v>
      </c>
      <c r="F57" s="6">
        <v>0</v>
      </c>
      <c r="G57" s="6">
        <v>130.31079151639636</v>
      </c>
    </row>
    <row r="58" spans="1:7" ht="15.75">
      <c r="A58" s="27" t="s">
        <v>61</v>
      </c>
      <c r="B58" s="6">
        <v>3741.4093390052299</v>
      </c>
      <c r="C58" s="6">
        <v>0</v>
      </c>
      <c r="D58" s="6">
        <v>0</v>
      </c>
      <c r="E58" s="6">
        <v>783.87341694446593</v>
      </c>
      <c r="F58" s="6">
        <v>0</v>
      </c>
      <c r="G58" s="6">
        <v>7533.2887815346048</v>
      </c>
    </row>
    <row r="59" spans="1:7" ht="31.5">
      <c r="A59" s="28" t="s">
        <v>62</v>
      </c>
      <c r="B59" s="6">
        <v>981.46223947554677</v>
      </c>
      <c r="C59" s="6">
        <v>0</v>
      </c>
      <c r="D59" s="6">
        <v>0</v>
      </c>
      <c r="E59" s="6">
        <v>325.80779156058719</v>
      </c>
      <c r="F59" s="6">
        <v>0</v>
      </c>
      <c r="G59" s="6">
        <v>2799.7863919082124</v>
      </c>
    </row>
    <row r="60" spans="1:7" s="9" customFormat="1" ht="15.75">
      <c r="A60" s="11" t="s">
        <v>63</v>
      </c>
      <c r="B60" s="8">
        <f>SUM(B42:B59)</f>
        <v>32642.4699542085</v>
      </c>
      <c r="C60" s="8">
        <f t="shared" ref="C60:G60" si="5">SUM(C42:C59)</f>
        <v>7.1584000000000003</v>
      </c>
      <c r="D60" s="8">
        <f t="shared" si="5"/>
        <v>0</v>
      </c>
      <c r="E60" s="8">
        <f t="shared" si="5"/>
        <v>11655.438470750601</v>
      </c>
      <c r="F60" s="8">
        <f t="shared" si="5"/>
        <v>454.90631680773879</v>
      </c>
      <c r="G60" s="8">
        <f t="shared" si="5"/>
        <v>37154.62747681269</v>
      </c>
    </row>
    <row r="61" spans="1:7" ht="15.75">
      <c r="A61" s="24" t="s">
        <v>64</v>
      </c>
      <c r="B61" s="6">
        <v>80.025599999999997</v>
      </c>
      <c r="C61" s="6">
        <v>0</v>
      </c>
      <c r="D61" s="6">
        <v>0</v>
      </c>
      <c r="E61" s="6">
        <v>78.561856721166379</v>
      </c>
      <c r="F61" s="6">
        <v>0</v>
      </c>
      <c r="G61" s="6">
        <v>0</v>
      </c>
    </row>
    <row r="62" spans="1:7" ht="15.75">
      <c r="A62" s="24" t="s">
        <v>65</v>
      </c>
      <c r="B62" s="6">
        <v>0</v>
      </c>
      <c r="C62" s="6">
        <v>0</v>
      </c>
      <c r="D62" s="6">
        <v>0</v>
      </c>
      <c r="E62" s="6">
        <v>102.44945454545454</v>
      </c>
      <c r="F62" s="6">
        <v>0</v>
      </c>
      <c r="G62" s="6">
        <v>0</v>
      </c>
    </row>
    <row r="63" spans="1:7" ht="15.75">
      <c r="A63" s="24" t="s">
        <v>66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</row>
    <row r="64" spans="1:7" ht="15.75">
      <c r="A64" s="24" t="s">
        <v>67</v>
      </c>
      <c r="B64" s="6">
        <v>0</v>
      </c>
      <c r="C64" s="6">
        <v>0</v>
      </c>
      <c r="D64" s="6">
        <v>0</v>
      </c>
      <c r="E64" s="6">
        <v>243.61582190531851</v>
      </c>
      <c r="F64" s="6">
        <v>0</v>
      </c>
      <c r="G64" s="6">
        <v>0</v>
      </c>
    </row>
    <row r="65" spans="1:7" ht="31.5">
      <c r="A65" s="10" t="s">
        <v>68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85319.061238851835</v>
      </c>
    </row>
    <row r="66" spans="1:7" ht="15.75">
      <c r="A66" s="29" t="s">
        <v>69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2613.2039434073331</v>
      </c>
    </row>
    <row r="67" spans="1:7" ht="15.75">
      <c r="A67" s="30" t="s">
        <v>70</v>
      </c>
      <c r="B67" s="6">
        <v>0</v>
      </c>
      <c r="C67" s="6">
        <v>0</v>
      </c>
      <c r="D67" s="6">
        <v>0</v>
      </c>
      <c r="E67" s="6">
        <v>22.388112247727722</v>
      </c>
      <c r="F67" s="6">
        <v>0</v>
      </c>
      <c r="G67" s="6">
        <v>0</v>
      </c>
    </row>
    <row r="68" spans="1:7" ht="15.75">
      <c r="A68" s="10" t="s">
        <v>71</v>
      </c>
      <c r="B68" s="6">
        <v>15.598594915845192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</row>
    <row r="69" spans="1:7" ht="15.75">
      <c r="A69" s="24" t="s">
        <v>72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</row>
    <row r="70" spans="1:7" s="9" customFormat="1" ht="15.75">
      <c r="A70" s="31" t="s">
        <v>73</v>
      </c>
      <c r="B70" s="8">
        <f>SUM(B61:B69)</f>
        <v>95.624194915845194</v>
      </c>
      <c r="C70" s="8">
        <f t="shared" ref="C70:G70" si="6">SUM(C61:C69)</f>
        <v>0</v>
      </c>
      <c r="D70" s="8">
        <f t="shared" si="6"/>
        <v>0</v>
      </c>
      <c r="E70" s="8">
        <f t="shared" si="6"/>
        <v>447.01524541966717</v>
      </c>
      <c r="F70" s="8">
        <f t="shared" si="6"/>
        <v>0</v>
      </c>
      <c r="G70" s="8">
        <f t="shared" si="6"/>
        <v>87932.265182259172</v>
      </c>
    </row>
    <row r="71" spans="1:7" ht="15.75">
      <c r="A71" s="15" t="s">
        <v>74</v>
      </c>
      <c r="B71" s="6">
        <v>14.667180722891567</v>
      </c>
      <c r="C71" s="6">
        <v>0</v>
      </c>
      <c r="D71" s="6">
        <v>0</v>
      </c>
      <c r="E71" s="6">
        <v>11.472076923076925</v>
      </c>
      <c r="F71" s="6">
        <v>0</v>
      </c>
      <c r="G71" s="6">
        <v>71.045586526099243</v>
      </c>
    </row>
    <row r="72" spans="1:7" ht="15.75">
      <c r="A72" s="15" t="s">
        <v>75</v>
      </c>
      <c r="B72" s="6">
        <v>2.4096718455047474</v>
      </c>
      <c r="C72" s="6">
        <v>0</v>
      </c>
      <c r="D72" s="6">
        <v>0</v>
      </c>
      <c r="E72" s="6">
        <v>1.3136906286968706</v>
      </c>
      <c r="F72" s="6">
        <v>0</v>
      </c>
      <c r="G72" s="6">
        <v>35.52920335236692</v>
      </c>
    </row>
    <row r="73" spans="1:7" ht="15.75">
      <c r="A73" s="15" t="s">
        <v>76</v>
      </c>
      <c r="B73" s="6">
        <v>58.907502864443742</v>
      </c>
      <c r="C73" s="6">
        <v>0</v>
      </c>
      <c r="D73" s="6">
        <v>0</v>
      </c>
      <c r="E73" s="6">
        <v>67.269566539762991</v>
      </c>
      <c r="F73" s="6">
        <v>0</v>
      </c>
      <c r="G73" s="6">
        <v>563.73607222469911</v>
      </c>
    </row>
    <row r="74" spans="1:7" ht="15.75">
      <c r="A74" s="15" t="s">
        <v>77</v>
      </c>
      <c r="B74" s="6">
        <v>93.497253082080732</v>
      </c>
      <c r="C74" s="6">
        <v>0</v>
      </c>
      <c r="D74" s="6">
        <v>0</v>
      </c>
      <c r="E74" s="6">
        <v>109.59472500000001</v>
      </c>
      <c r="F74" s="6">
        <v>0</v>
      </c>
      <c r="G74" s="6">
        <v>840.14745479452063</v>
      </c>
    </row>
    <row r="75" spans="1:7" ht="15.75">
      <c r="A75" s="15" t="s">
        <v>78</v>
      </c>
      <c r="B75" s="6">
        <v>147.75211925705972</v>
      </c>
      <c r="C75" s="6">
        <v>0</v>
      </c>
      <c r="D75" s="6">
        <v>0</v>
      </c>
      <c r="E75" s="6">
        <v>181.72695748787544</v>
      </c>
      <c r="F75" s="6">
        <v>0</v>
      </c>
      <c r="G75" s="6">
        <v>883.16739186516463</v>
      </c>
    </row>
    <row r="76" spans="1:7" ht="15.75">
      <c r="A76" s="15" t="s">
        <v>79</v>
      </c>
      <c r="B76" s="6">
        <v>3.8074666666666666</v>
      </c>
      <c r="C76" s="6">
        <v>0</v>
      </c>
      <c r="D76" s="6">
        <v>0</v>
      </c>
      <c r="E76" s="6">
        <v>2.9244868353953728</v>
      </c>
      <c r="F76" s="6">
        <v>0</v>
      </c>
      <c r="G76" s="6">
        <v>44.94818519282326</v>
      </c>
    </row>
    <row r="77" spans="1:7" ht="15.75">
      <c r="A77" s="15" t="s">
        <v>80</v>
      </c>
      <c r="B77" s="6">
        <v>174.42510593836522</v>
      </c>
      <c r="C77" s="6">
        <v>0</v>
      </c>
      <c r="D77" s="6">
        <v>0</v>
      </c>
      <c r="E77" s="6">
        <v>112.01797568230342</v>
      </c>
      <c r="F77" s="6">
        <v>0</v>
      </c>
      <c r="G77" s="6">
        <v>828.92476084538373</v>
      </c>
    </row>
    <row r="78" spans="1:7" ht="15.75">
      <c r="A78" s="15" t="s">
        <v>81</v>
      </c>
      <c r="B78" s="6">
        <v>138.41923027393273</v>
      </c>
      <c r="C78" s="6">
        <v>0</v>
      </c>
      <c r="D78" s="6">
        <v>0</v>
      </c>
      <c r="E78" s="6">
        <v>91.194380269541156</v>
      </c>
      <c r="F78" s="6">
        <v>0</v>
      </c>
      <c r="G78" s="6">
        <v>703.9993679775281</v>
      </c>
    </row>
    <row r="79" spans="1:7" ht="15.75">
      <c r="A79" s="15" t="s">
        <v>82</v>
      </c>
      <c r="B79" s="6">
        <v>18.755593754445798</v>
      </c>
      <c r="C79" s="6">
        <v>0</v>
      </c>
      <c r="D79" s="6">
        <v>0</v>
      </c>
      <c r="E79" s="6">
        <v>3.6001948051948052</v>
      </c>
      <c r="F79" s="6">
        <v>0</v>
      </c>
      <c r="G79" s="6">
        <v>160.13919938478747</v>
      </c>
    </row>
    <row r="80" spans="1:7" ht="15.75">
      <c r="A80" s="32" t="s">
        <v>83</v>
      </c>
      <c r="B80" s="6">
        <v>43.764044402205883</v>
      </c>
      <c r="C80" s="6">
        <v>0</v>
      </c>
      <c r="D80" s="6">
        <v>0</v>
      </c>
      <c r="E80" s="6">
        <v>8.4004285714285718</v>
      </c>
      <c r="F80" s="6">
        <v>0</v>
      </c>
      <c r="G80" s="6">
        <v>1470.5537551601649</v>
      </c>
    </row>
    <row r="81" spans="1:7" ht="15.75">
      <c r="A81" s="33" t="s">
        <v>84</v>
      </c>
      <c r="B81" s="6">
        <v>345.08015476705418</v>
      </c>
      <c r="C81" s="6">
        <v>0</v>
      </c>
      <c r="D81" s="6">
        <v>0</v>
      </c>
      <c r="E81" s="6">
        <v>424.02714211726925</v>
      </c>
      <c r="F81" s="6">
        <v>0</v>
      </c>
      <c r="G81" s="6">
        <v>1793.4980368782326</v>
      </c>
    </row>
    <row r="82" spans="1:7" ht="15.75">
      <c r="A82" s="34" t="s">
        <v>85</v>
      </c>
      <c r="B82" s="6">
        <v>8.2162666666666659</v>
      </c>
      <c r="C82" s="6">
        <v>0</v>
      </c>
      <c r="D82" s="6">
        <v>0</v>
      </c>
      <c r="E82" s="6">
        <v>6.310834875112227</v>
      </c>
      <c r="F82" s="6">
        <v>0</v>
      </c>
      <c r="G82" s="6">
        <v>70.432181327473785</v>
      </c>
    </row>
    <row r="83" spans="1:7" ht="15.75">
      <c r="A83" s="35" t="s">
        <v>86</v>
      </c>
      <c r="B83" s="6">
        <v>328.55302953700044</v>
      </c>
      <c r="C83" s="6">
        <v>0</v>
      </c>
      <c r="D83" s="6">
        <v>0</v>
      </c>
      <c r="E83" s="6">
        <v>206.05559975350133</v>
      </c>
      <c r="F83" s="6">
        <v>0</v>
      </c>
      <c r="G83" s="6">
        <v>1572.333140638636</v>
      </c>
    </row>
    <row r="84" spans="1:7" ht="15.75">
      <c r="A84" s="35" t="s">
        <v>87</v>
      </c>
      <c r="B84" s="6">
        <v>176.13069357412283</v>
      </c>
      <c r="C84" s="6">
        <v>0</v>
      </c>
      <c r="D84" s="6">
        <v>0</v>
      </c>
      <c r="E84" s="6">
        <v>206.44477499999999</v>
      </c>
      <c r="F84" s="6">
        <v>0</v>
      </c>
      <c r="G84" s="6">
        <v>1609.6745963883732</v>
      </c>
    </row>
    <row r="85" spans="1:7" ht="15.75">
      <c r="A85" s="35" t="s">
        <v>88</v>
      </c>
      <c r="B85" s="6">
        <v>110.97351925606277</v>
      </c>
      <c r="C85" s="6">
        <v>0</v>
      </c>
      <c r="D85" s="6">
        <v>0</v>
      </c>
      <c r="E85" s="6">
        <v>126.7161836471264</v>
      </c>
      <c r="F85" s="6">
        <v>0</v>
      </c>
      <c r="G85" s="6">
        <v>1072.0449647340511</v>
      </c>
    </row>
    <row r="86" spans="1:7" ht="15.75">
      <c r="A86" s="36" t="s">
        <v>89</v>
      </c>
      <c r="B86" s="6">
        <v>254.654478671318</v>
      </c>
      <c r="C86" s="6">
        <v>0</v>
      </c>
      <c r="D86" s="6">
        <v>0</v>
      </c>
      <c r="E86" s="6">
        <v>167.77240989647686</v>
      </c>
      <c r="F86" s="6">
        <v>0</v>
      </c>
      <c r="G86" s="6">
        <v>1320.9612761389549</v>
      </c>
    </row>
    <row r="87" spans="1:7" ht="15.75">
      <c r="A87" s="37" t="s">
        <v>90</v>
      </c>
      <c r="B87" s="6">
        <v>3.4876615487755251</v>
      </c>
      <c r="C87" s="6">
        <v>0</v>
      </c>
      <c r="D87" s="6">
        <v>0</v>
      </c>
      <c r="E87" s="6">
        <v>1.9013783772601689</v>
      </c>
      <c r="F87" s="6">
        <v>0</v>
      </c>
      <c r="G87" s="6">
        <v>94.255950457155024</v>
      </c>
    </row>
    <row r="88" spans="1:7" ht="15.75">
      <c r="A88" s="37" t="s">
        <v>91</v>
      </c>
      <c r="B88" s="6">
        <v>21.229156626506025</v>
      </c>
      <c r="C88" s="6">
        <v>0</v>
      </c>
      <c r="D88" s="6">
        <v>0</v>
      </c>
      <c r="E88" s="6">
        <v>16.604230769230771</v>
      </c>
      <c r="F88" s="6">
        <v>0</v>
      </c>
      <c r="G88" s="6">
        <v>155.97895300871784</v>
      </c>
    </row>
    <row r="89" spans="1:7" s="9" customFormat="1" ht="15.75">
      <c r="A89" s="31" t="s">
        <v>92</v>
      </c>
      <c r="B89" s="8">
        <f>SUM(B71:B88)</f>
        <v>1944.730129455103</v>
      </c>
      <c r="C89" s="8">
        <f t="shared" ref="C89:G89" si="7">SUM(C71:C88)</f>
        <v>0</v>
      </c>
      <c r="D89" s="8">
        <f t="shared" si="7"/>
        <v>0</v>
      </c>
      <c r="E89" s="8">
        <f t="shared" si="7"/>
        <v>1745.3470371792528</v>
      </c>
      <c r="F89" s="8">
        <f t="shared" si="7"/>
        <v>0</v>
      </c>
      <c r="G89" s="8">
        <f t="shared" si="7"/>
        <v>13291.370076895131</v>
      </c>
    </row>
    <row r="90" spans="1:7" ht="31.5">
      <c r="A90" s="24" t="s">
        <v>93</v>
      </c>
      <c r="B90" s="6">
        <v>29.454943559762544</v>
      </c>
      <c r="C90" s="6">
        <v>241.25841310145216</v>
      </c>
      <c r="D90" s="6">
        <v>0</v>
      </c>
      <c r="E90" s="6">
        <v>2425.9151416854161</v>
      </c>
      <c r="F90" s="6">
        <v>0</v>
      </c>
      <c r="G90" s="6">
        <v>0</v>
      </c>
    </row>
    <row r="91" spans="1:7" ht="31.5">
      <c r="A91" s="10" t="s">
        <v>94</v>
      </c>
      <c r="B91" s="6">
        <v>615.66050872817959</v>
      </c>
      <c r="C91" s="6">
        <v>167.99831999999998</v>
      </c>
      <c r="D91" s="6">
        <v>0</v>
      </c>
      <c r="E91" s="6">
        <v>354.69991336743095</v>
      </c>
      <c r="F91" s="6">
        <v>0</v>
      </c>
      <c r="G91" s="6">
        <v>0</v>
      </c>
    </row>
    <row r="92" spans="1:7" ht="47.25">
      <c r="A92" s="10" t="s">
        <v>95</v>
      </c>
      <c r="B92" s="6">
        <v>0</v>
      </c>
      <c r="C92" s="6">
        <v>1.1736727390591892</v>
      </c>
      <c r="D92" s="6">
        <v>0</v>
      </c>
      <c r="E92" s="6">
        <v>0</v>
      </c>
      <c r="F92" s="6">
        <v>0</v>
      </c>
      <c r="G92" s="6">
        <v>0</v>
      </c>
    </row>
    <row r="93" spans="1:7" s="9" customFormat="1" ht="15.75">
      <c r="A93" s="11" t="s">
        <v>96</v>
      </c>
      <c r="B93" s="8">
        <f>SUM(B90:B92)</f>
        <v>645.11545228794216</v>
      </c>
      <c r="C93" s="8">
        <f t="shared" ref="C93:G93" si="8">SUM(C90:C92)</f>
        <v>410.43040584051136</v>
      </c>
      <c r="D93" s="8">
        <f t="shared" si="8"/>
        <v>0</v>
      </c>
      <c r="E93" s="8">
        <f t="shared" si="8"/>
        <v>2780.6150550528469</v>
      </c>
      <c r="F93" s="8">
        <f t="shared" si="8"/>
        <v>0</v>
      </c>
      <c r="G93" s="8">
        <f t="shared" si="8"/>
        <v>0</v>
      </c>
    </row>
    <row r="94" spans="1:7" s="9" customFormat="1" ht="15.75">
      <c r="A94" s="38" t="s">
        <v>140</v>
      </c>
      <c r="B94" s="8">
        <f>B6++B12+B21+B36+B41+B60+B70+B89+B93</f>
        <v>90360.392693560294</v>
      </c>
      <c r="C94" s="8">
        <f t="shared" ref="C94:G94" si="9">C6++C12+C21+C36+C41+C60+C70+C89+C93</f>
        <v>2440.1242661509159</v>
      </c>
      <c r="D94" s="8">
        <f t="shared" si="9"/>
        <v>1648.3399856402339</v>
      </c>
      <c r="E94" s="8">
        <f t="shared" si="9"/>
        <v>36896.047195415675</v>
      </c>
      <c r="F94" s="8">
        <f t="shared" si="9"/>
        <v>710.34057661071245</v>
      </c>
      <c r="G94" s="8">
        <f t="shared" si="9"/>
        <v>178612.82956629852</v>
      </c>
    </row>
    <row r="96" spans="1:7">
      <c r="C96" s="39"/>
    </row>
    <row r="97" spans="1:7">
      <c r="B97" s="40"/>
      <c r="C97" s="40"/>
      <c r="D97" s="40"/>
      <c r="E97" s="40"/>
      <c r="F97" s="40"/>
      <c r="G97" s="40"/>
    </row>
    <row r="98" spans="1:7" ht="48.75" customHeight="1">
      <c r="A98" s="41" t="s">
        <v>97</v>
      </c>
      <c r="B98" s="42">
        <f>B57+B32+B82</f>
        <v>76.585927289236963</v>
      </c>
      <c r="C98" s="42">
        <f t="shared" ref="C98:G98" si="10">C57+C32+C82</f>
        <v>0</v>
      </c>
      <c r="D98" s="42">
        <f t="shared" si="10"/>
        <v>0</v>
      </c>
      <c r="E98" s="42">
        <f t="shared" si="10"/>
        <v>18.080832896354813</v>
      </c>
      <c r="F98" s="42">
        <f t="shared" si="10"/>
        <v>0</v>
      </c>
      <c r="G98" s="42">
        <f t="shared" si="10"/>
        <v>270.57144975996562</v>
      </c>
    </row>
    <row r="99" spans="1:7" ht="49.5" customHeight="1">
      <c r="A99" s="44" t="s">
        <v>98</v>
      </c>
      <c r="B99" s="42">
        <f>B40+B81</f>
        <v>1499.0210494224589</v>
      </c>
      <c r="C99" s="42">
        <f t="shared" ref="C99:G99" si="11">C40+C81</f>
        <v>0</v>
      </c>
      <c r="D99" s="42">
        <f t="shared" si="11"/>
        <v>0</v>
      </c>
      <c r="E99" s="42">
        <f t="shared" si="11"/>
        <v>2770.4419739756763</v>
      </c>
      <c r="F99" s="42">
        <f t="shared" si="11"/>
        <v>0</v>
      </c>
      <c r="G99" s="42">
        <f t="shared" si="11"/>
        <v>1793.4980368782326</v>
      </c>
    </row>
    <row r="100" spans="1:7" ht="45" customHeight="1">
      <c r="A100" s="45" t="s">
        <v>99</v>
      </c>
      <c r="B100" s="42">
        <f>B56+B80</f>
        <v>3712.3603146388195</v>
      </c>
      <c r="C100" s="42">
        <f t="shared" ref="C100:G100" si="12">C56+C80</f>
        <v>0</v>
      </c>
      <c r="D100" s="42">
        <f t="shared" si="12"/>
        <v>0</v>
      </c>
      <c r="E100" s="42">
        <f t="shared" si="12"/>
        <v>1672.6540089145128</v>
      </c>
      <c r="F100" s="42">
        <f t="shared" si="12"/>
        <v>0</v>
      </c>
      <c r="G100" s="42">
        <f t="shared" si="12"/>
        <v>1470.5537551601649</v>
      </c>
    </row>
    <row r="101" spans="1:7" ht="45" customHeight="1">
      <c r="A101" s="46" t="s">
        <v>100</v>
      </c>
      <c r="B101" s="42">
        <f>B85+B84+B83+B58</f>
        <v>4357.0665813724154</v>
      </c>
      <c r="C101" s="42">
        <f t="shared" ref="C101:G101" si="13">C85+C84+C83+C58</f>
        <v>0</v>
      </c>
      <c r="D101" s="42">
        <f t="shared" si="13"/>
        <v>0</v>
      </c>
      <c r="E101" s="42">
        <f t="shared" si="13"/>
        <v>1323.0899753450935</v>
      </c>
      <c r="F101" s="42">
        <f t="shared" si="13"/>
        <v>0</v>
      </c>
      <c r="G101" s="42">
        <f t="shared" si="13"/>
        <v>11787.341483295666</v>
      </c>
    </row>
    <row r="102" spans="1:7" ht="45" customHeight="1">
      <c r="A102" s="47" t="s">
        <v>101</v>
      </c>
      <c r="B102" s="42">
        <f>B86+B19</f>
        <v>1948.8849195472303</v>
      </c>
      <c r="C102" s="42">
        <f t="shared" ref="C102:G102" si="14">C86+C19</f>
        <v>0</v>
      </c>
      <c r="D102" s="42">
        <f t="shared" si="14"/>
        <v>0</v>
      </c>
      <c r="E102" s="42">
        <f t="shared" si="14"/>
        <v>1184.3112374826837</v>
      </c>
      <c r="F102" s="42">
        <f t="shared" si="14"/>
        <v>0</v>
      </c>
      <c r="G102" s="42">
        <f t="shared" si="14"/>
        <v>8169.8969821697156</v>
      </c>
    </row>
    <row r="103" spans="1:7" ht="45" customHeight="1">
      <c r="A103" s="48" t="s">
        <v>102</v>
      </c>
      <c r="B103" s="42">
        <f>B20+B33</f>
        <v>2218.8564246118144</v>
      </c>
      <c r="C103" s="42">
        <f t="shared" ref="C103:G103" si="15">C20+C33</f>
        <v>0</v>
      </c>
      <c r="D103" s="42">
        <f t="shared" si="15"/>
        <v>159.04993074501573</v>
      </c>
      <c r="E103" s="42">
        <f t="shared" si="15"/>
        <v>1648.0711005030812</v>
      </c>
      <c r="F103" s="42">
        <f t="shared" si="15"/>
        <v>0</v>
      </c>
      <c r="G103" s="42">
        <f t="shared" si="15"/>
        <v>9696.7801703546538</v>
      </c>
    </row>
    <row r="104" spans="1:7" ht="45" customHeight="1">
      <c r="A104" s="49" t="s">
        <v>103</v>
      </c>
      <c r="B104" s="42">
        <f>B88+B87+B34</f>
        <v>88.647259351752126</v>
      </c>
      <c r="C104" s="42">
        <f t="shared" ref="C104:G104" si="16">C88+C87+C34</f>
        <v>0</v>
      </c>
      <c r="D104" s="42">
        <f t="shared" si="16"/>
        <v>0</v>
      </c>
      <c r="E104" s="42">
        <f t="shared" si="16"/>
        <v>56.718170883181138</v>
      </c>
      <c r="F104" s="42">
        <f t="shared" si="16"/>
        <v>0</v>
      </c>
      <c r="G104" s="42">
        <f t="shared" si="16"/>
        <v>411.06029342972568</v>
      </c>
    </row>
    <row r="105" spans="1:7" ht="31.5">
      <c r="A105" s="62" t="s">
        <v>62</v>
      </c>
      <c r="B105" s="42">
        <f>B35+B59</f>
        <v>1192.0857711828639</v>
      </c>
      <c r="C105" s="42">
        <f t="shared" ref="C105:G105" si="17">C35+C59</f>
        <v>0</v>
      </c>
      <c r="D105" s="42">
        <f t="shared" si="17"/>
        <v>0</v>
      </c>
      <c r="E105" s="42">
        <f t="shared" si="17"/>
        <v>447.5698495436132</v>
      </c>
      <c r="F105" s="42">
        <f t="shared" si="17"/>
        <v>0</v>
      </c>
      <c r="G105" s="42">
        <f t="shared" si="17"/>
        <v>3471.3837955314011</v>
      </c>
    </row>
    <row r="108" spans="1:7">
      <c r="A108" s="50"/>
      <c r="B108" s="40"/>
      <c r="C108" s="40"/>
      <c r="D108" s="40"/>
      <c r="E108" s="40"/>
      <c r="F108" s="40"/>
      <c r="G108" s="40"/>
    </row>
    <row r="109" spans="1:7">
      <c r="A109" s="50"/>
      <c r="B109" s="40"/>
      <c r="C109" s="40"/>
      <c r="D109" s="40"/>
      <c r="E109" s="40"/>
      <c r="F109" s="40"/>
      <c r="G109" s="40"/>
    </row>
    <row r="110" spans="1:7">
      <c r="A110" s="51"/>
      <c r="B110" s="40"/>
      <c r="C110" s="40"/>
      <c r="D110" s="40"/>
      <c r="E110" s="40"/>
      <c r="F110" s="40"/>
      <c r="G110" s="40"/>
    </row>
    <row r="111" spans="1:7">
      <c r="A111" s="50"/>
    </row>
    <row r="112" spans="1:7">
      <c r="A112" s="50"/>
      <c r="B112" s="40"/>
      <c r="C112" s="40"/>
      <c r="D112" s="40"/>
      <c r="E112" s="40"/>
      <c r="F112" s="40"/>
      <c r="G112" s="40"/>
    </row>
    <row r="113" spans="1:7">
      <c r="A113" s="50"/>
      <c r="B113" s="40"/>
      <c r="C113" s="40"/>
      <c r="D113" s="40"/>
      <c r="E113" s="40"/>
      <c r="F113" s="40"/>
      <c r="G113" s="40"/>
    </row>
    <row r="114" spans="1:7">
      <c r="A114" s="50"/>
      <c r="B114" s="40"/>
      <c r="C114" s="40"/>
      <c r="D114" s="40"/>
      <c r="E114" s="40"/>
      <c r="F114" s="40"/>
      <c r="G114" s="40"/>
    </row>
  </sheetData>
  <mergeCells count="1">
    <mergeCell ref="A2:G2"/>
  </mergeCells>
  <pageMargins left="0.70866141732283472" right="0.22" top="0.64" bottom="0.74803149606299213" header="0.31496062992125984" footer="0.31496062992125984"/>
  <pageSetup paperSize="9" scale="45" fitToHeight="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2"/>
  <sheetViews>
    <sheetView zoomScale="90" zoomScaleNormal="90" workbookViewId="0">
      <selection activeCell="G1" sqref="G1"/>
    </sheetView>
  </sheetViews>
  <sheetFormatPr defaultRowHeight="15"/>
  <cols>
    <col min="1" max="1" width="70.140625" customWidth="1"/>
    <col min="2" max="7" width="22.42578125" customWidth="1"/>
  </cols>
  <sheetData>
    <row r="1" spans="1:7" ht="15.75">
      <c r="G1" s="61" t="s">
        <v>144</v>
      </c>
    </row>
    <row r="2" spans="1:7" ht="49.5" customHeight="1">
      <c r="A2" s="64" t="s">
        <v>107</v>
      </c>
      <c r="B2" s="64"/>
      <c r="C2" s="64"/>
      <c r="D2" s="64"/>
      <c r="E2" s="64"/>
      <c r="F2" s="64"/>
      <c r="G2" s="64"/>
    </row>
    <row r="3" spans="1:7" s="4" customFormat="1" ht="71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</row>
    <row r="4" spans="1:7" ht="31.5">
      <c r="A4" s="5" t="s">
        <v>7</v>
      </c>
      <c r="B4" s="6">
        <f>'МАКС_2кв._КС,ВМП,ДС,СМП'!B4+'ВТБ_2кв._КС,ВМП,ДС,СМП'!B4</f>
        <v>244.5</v>
      </c>
      <c r="C4" s="6">
        <f>'МАКС_2кв._КС,ВМП,ДС,СМП'!C4+'ВТБ_2кв._КС,ВМП,ДС,СМП'!C4</f>
        <v>7.5</v>
      </c>
      <c r="D4" s="6">
        <f>'МАКС_2кв._КС,ВМП,ДС,СМП'!D4+'ВТБ_2кв._КС,ВМП,ДС,СМП'!D4</f>
        <v>0</v>
      </c>
      <c r="E4" s="6">
        <f>'МАКС_2кв._КС,ВМП,ДС,СМП'!E4+'ВТБ_2кв._КС,ВМП,ДС,СМП'!E4</f>
        <v>242.499</v>
      </c>
      <c r="F4" s="6">
        <f>'МАКС_2кв._КС,ВМП,ДС,СМП'!F4+'ВТБ_2кв._КС,ВМП,ДС,СМП'!F4</f>
        <v>0</v>
      </c>
      <c r="G4" s="6">
        <f>'МАКС_2кв._КС,ВМП,ДС,СМП'!G4+'ВТБ_2кв._КС,ВМП,ДС,СМП'!G4</f>
        <v>0</v>
      </c>
    </row>
    <row r="5" spans="1:7" ht="15.75">
      <c r="A5" s="5" t="s">
        <v>8</v>
      </c>
      <c r="B5" s="6">
        <f>'МАКС_2кв._КС,ВМП,ДС,СМП'!B5+'ВТБ_2кв._КС,ВМП,ДС,СМП'!B5</f>
        <v>2.4960000000000004</v>
      </c>
      <c r="C5" s="6">
        <f>'МАКС_2кв._КС,ВМП,ДС,СМП'!C5+'ВТБ_2кв._КС,ВМП,ДС,СМП'!C5</f>
        <v>17.999000000000002</v>
      </c>
      <c r="D5" s="6">
        <f>'МАКС_2кв._КС,ВМП,ДС,СМП'!D5+'ВТБ_2кв._КС,ВМП,ДС,СМП'!D5</f>
        <v>0</v>
      </c>
      <c r="E5" s="6">
        <f>'МАКС_2кв._КС,ВМП,ДС,СМП'!E5+'ВТБ_2кв._КС,ВМП,ДС,СМП'!E5</f>
        <v>14.25</v>
      </c>
      <c r="F5" s="6">
        <f>'МАКС_2кв._КС,ВМП,ДС,СМП'!F5+'ВТБ_2кв._КС,ВМП,ДС,СМП'!F5</f>
        <v>0</v>
      </c>
      <c r="G5" s="6">
        <f>'МАКС_2кв._КС,ВМП,ДС,СМП'!G5+'ВТБ_2кв._КС,ВМП,ДС,СМП'!G5</f>
        <v>0</v>
      </c>
    </row>
    <row r="6" spans="1:7" s="9" customFormat="1" ht="15.75">
      <c r="A6" s="7" t="s">
        <v>9</v>
      </c>
      <c r="B6" s="8">
        <f>SUM(B4:B5)</f>
        <v>246.99600000000001</v>
      </c>
      <c r="C6" s="8">
        <f t="shared" ref="C6:G6" si="0">SUM(C4:C5)</f>
        <v>25.499000000000002</v>
      </c>
      <c r="D6" s="8">
        <f t="shared" si="0"/>
        <v>0</v>
      </c>
      <c r="E6" s="8">
        <f t="shared" si="0"/>
        <v>256.74900000000002</v>
      </c>
      <c r="F6" s="8">
        <f t="shared" si="0"/>
        <v>0</v>
      </c>
      <c r="G6" s="8">
        <f t="shared" si="0"/>
        <v>0</v>
      </c>
    </row>
    <row r="7" spans="1:7" ht="15.75">
      <c r="A7" s="5" t="s">
        <v>10</v>
      </c>
      <c r="B7" s="6">
        <f>'МАКС_2кв._КС,ВМП,ДС,СМП'!B7+'ВТБ_2кв._КС,ВМП,ДС,СМП'!B7</f>
        <v>1982.3099999999995</v>
      </c>
      <c r="C7" s="6">
        <f>'МАКС_2кв._КС,ВМП,ДС,СМП'!C7+'ВТБ_2кв._КС,ВМП,ДС,СМП'!C7</f>
        <v>9.9990000000000006</v>
      </c>
      <c r="D7" s="6">
        <f>'МАКС_2кв._КС,ВМП,ДС,СМП'!D7+'ВТБ_2кв._КС,ВМП,ДС,СМП'!D7</f>
        <v>24.998999999999999</v>
      </c>
      <c r="E7" s="6">
        <f>'МАКС_2кв._КС,ВМП,ДС,СМП'!E7+'ВТБ_2кв._КС,ВМП,ДС,СМП'!E7</f>
        <v>0</v>
      </c>
      <c r="F7" s="6">
        <f>'МАКС_2кв._КС,ВМП,ДС,СМП'!F7+'ВТБ_2кв._КС,ВМП,ДС,СМП'!F7</f>
        <v>0</v>
      </c>
      <c r="G7" s="6">
        <f>'МАКС_2кв._КС,ВМП,ДС,СМП'!G7+'ВТБ_2кв._КС,ВМП,ДС,СМП'!G7</f>
        <v>0</v>
      </c>
    </row>
    <row r="8" spans="1:7" ht="31.5">
      <c r="A8" s="5" t="s">
        <v>11</v>
      </c>
      <c r="B8" s="6">
        <f>'МАКС_2кв._КС,ВМП,ДС,СМП'!B8+'ВТБ_2кв._КС,ВМП,ДС,СМП'!B8</f>
        <v>1436.9280000000001</v>
      </c>
      <c r="C8" s="6">
        <f>'МАКС_2кв._КС,ВМП,ДС,СМП'!C8+'ВТБ_2кв._КС,ВМП,ДС,СМП'!C8</f>
        <v>112.5</v>
      </c>
      <c r="D8" s="6">
        <f>'МАКС_2кв._КС,ВМП,ДС,СМП'!D8+'ВТБ_2кв._КС,ВМП,ДС,СМП'!D8</f>
        <v>0</v>
      </c>
      <c r="E8" s="6">
        <f>'МАКС_2кв._КС,ВМП,ДС,СМП'!E8+'ВТБ_2кв._КС,ВМП,ДС,СМП'!E8</f>
        <v>1355.0010000000002</v>
      </c>
      <c r="F8" s="6">
        <f>'МАКС_2кв._КС,ВМП,ДС,СМП'!F8+'ВТБ_2кв._КС,ВМП,ДС,СМП'!F8</f>
        <v>0</v>
      </c>
      <c r="G8" s="6">
        <f>'МАКС_2кв._КС,ВМП,ДС,СМП'!G8+'ВТБ_2кв._КС,ВМП,ДС,СМП'!G8</f>
        <v>0</v>
      </c>
    </row>
    <row r="9" spans="1:7" ht="31.5">
      <c r="A9" s="10" t="s">
        <v>12</v>
      </c>
      <c r="B9" s="6">
        <f>'МАКС_2кв._КС,ВМП,ДС,СМП'!B9+'ВТБ_2кв._КС,ВМП,ДС,СМП'!B9</f>
        <v>3221.0549999999998</v>
      </c>
      <c r="C9" s="6">
        <f>'МАКС_2кв._КС,ВМП,ДС,СМП'!C9+'ВТБ_2кв._КС,ВМП,ДС,СМП'!C9</f>
        <v>99.879000000000005</v>
      </c>
      <c r="D9" s="6">
        <f>'МАКС_2кв._КС,ВМП,ДС,СМП'!D9+'ВТБ_2кв._КС,ВМП,ДС,СМП'!D9</f>
        <v>62.499000000000009</v>
      </c>
      <c r="E9" s="6">
        <f>'МАКС_2кв._КС,ВМП,ДС,СМП'!E9+'ВТБ_2кв._КС,ВМП,ДС,СМП'!E9</f>
        <v>710.01</v>
      </c>
      <c r="F9" s="6">
        <f>'МАКС_2кв._КС,ВМП,ДС,СМП'!F9+'ВТБ_2кв._КС,ВМП,ДС,СМП'!F9</f>
        <v>50.000999999999998</v>
      </c>
      <c r="G9" s="6">
        <f>'МАКС_2кв._КС,ВМП,ДС,СМП'!G9+'ВТБ_2кв._КС,ВМП,ДС,СМП'!G9</f>
        <v>0</v>
      </c>
    </row>
    <row r="10" spans="1:7" ht="15.75">
      <c r="A10" s="10" t="s">
        <v>13</v>
      </c>
      <c r="B10" s="6">
        <f>'МАКС_2кв._КС,ВМП,ДС,СМП'!B10+'ВТБ_2кв._КС,ВМП,ДС,СМП'!B10</f>
        <v>1603.7640000000001</v>
      </c>
      <c r="C10" s="6">
        <f>'МАКС_2кв._КС,ВМП,ДС,СМП'!C10+'ВТБ_2кв._КС,ВМП,ДС,СМП'!C10</f>
        <v>150</v>
      </c>
      <c r="D10" s="6">
        <f>'МАКС_2кв._КС,ВМП,ДС,СМП'!D10+'ВТБ_2кв._КС,ВМП,ДС,СМП'!D10</f>
        <v>204.999</v>
      </c>
      <c r="E10" s="6">
        <f>'МАКС_2кв._КС,ВМП,ДС,СМП'!E10+'ВТБ_2кв._КС,ВМП,ДС,СМП'!E10</f>
        <v>154.00200000000001</v>
      </c>
      <c r="F10" s="6">
        <f>'МАКС_2кв._КС,ВМП,ДС,СМП'!F10+'ВТБ_2кв._КС,ВМП,ДС,СМП'!F10</f>
        <v>24.998999999999999</v>
      </c>
      <c r="G10" s="6">
        <f>'МАКС_2кв._КС,ВМП,ДС,СМП'!G10+'ВТБ_2кв._КС,ВМП,ДС,СМП'!G10</f>
        <v>0</v>
      </c>
    </row>
    <row r="11" spans="1:7" ht="15.75">
      <c r="A11" s="10" t="s">
        <v>14</v>
      </c>
      <c r="B11" s="6">
        <f>'МАКС_2кв._КС,ВМП,ДС,СМП'!B11+'ВТБ_2кв._КС,ВМП,ДС,СМП'!B11</f>
        <v>7907.3489999999965</v>
      </c>
      <c r="C11" s="6">
        <f>'МАКС_2кв._КС,ВМП,ДС,СМП'!C11+'ВТБ_2кв._КС,ВМП,ДС,СМП'!C11</f>
        <v>440.68499999999995</v>
      </c>
      <c r="D11" s="6">
        <f>'МАКС_2кв._КС,ВМП,ДС,СМП'!D11+'ВТБ_2кв._КС,ВМП,ДС,СМП'!D11</f>
        <v>190.005</v>
      </c>
      <c r="E11" s="6">
        <f>'МАКС_2кв._КС,ВМП,ДС,СМП'!E11+'ВТБ_2кв._КС,ВМП,ДС,СМП'!E11</f>
        <v>538.51200000000006</v>
      </c>
      <c r="F11" s="6">
        <f>'МАКС_2кв._КС,ВМП,ДС,СМП'!F11+'ВТБ_2кв._КС,ВМП,ДС,СМП'!F11</f>
        <v>10.007999999999999</v>
      </c>
      <c r="G11" s="6">
        <f>'МАКС_2кв._КС,ВМП,ДС,СМП'!G11+'ВТБ_2кв._КС,ВМП,ДС,СМП'!G11</f>
        <v>225</v>
      </c>
    </row>
    <row r="12" spans="1:7" s="9" customFormat="1" ht="15.75">
      <c r="A12" s="11" t="s">
        <v>15</v>
      </c>
      <c r="B12" s="8">
        <f>SUM(B7:B11)</f>
        <v>16151.405999999997</v>
      </c>
      <c r="C12" s="8">
        <f t="shared" ref="C12:G12" si="1">SUM(C7:C11)</f>
        <v>813.06299999999987</v>
      </c>
      <c r="D12" s="8">
        <f t="shared" si="1"/>
        <v>482.50200000000001</v>
      </c>
      <c r="E12" s="8">
        <f t="shared" si="1"/>
        <v>2757.5250000000005</v>
      </c>
      <c r="F12" s="8">
        <f t="shared" si="1"/>
        <v>85.007999999999996</v>
      </c>
      <c r="G12" s="8">
        <f t="shared" si="1"/>
        <v>225</v>
      </c>
    </row>
    <row r="13" spans="1:7" ht="15.75">
      <c r="A13" s="12" t="s">
        <v>16</v>
      </c>
      <c r="B13" s="6">
        <f>'МАКС_2кв._КС,ВМП,ДС,СМП'!B13+'ВТБ_2кв._КС,ВМП,ДС,СМП'!B13</f>
        <v>543.01199999999994</v>
      </c>
      <c r="C13" s="6">
        <f>'МАКС_2кв._КС,ВМП,ДС,СМП'!C13+'ВТБ_2кв._КС,ВМП,ДС,СМП'!C13</f>
        <v>0</v>
      </c>
      <c r="D13" s="6">
        <f>'МАКС_2кв._КС,ВМП,ДС,СМП'!D13+'ВТБ_2кв._КС,ВМП,ДС,СМП'!D13</f>
        <v>39.32</v>
      </c>
      <c r="E13" s="6">
        <f>'МАКС_2кв._КС,ВМП,ДС,СМП'!E13+'ВТБ_2кв._КС,ВМП,ДС,СМП'!E13</f>
        <v>396.93600000000004</v>
      </c>
      <c r="F13" s="6">
        <f>'МАКС_2кв._КС,ВМП,ДС,СМП'!F13+'ВТБ_2кв._КС,ВМП,ДС,СМП'!F13</f>
        <v>0</v>
      </c>
      <c r="G13" s="6">
        <f>'МАКС_2кв._КС,ВМП,ДС,СМП'!G13+'ВТБ_2кв._КС,ВМП,ДС,СМП'!G13</f>
        <v>2357.076</v>
      </c>
    </row>
    <row r="14" spans="1:7" ht="15.75">
      <c r="A14" s="12" t="s">
        <v>17</v>
      </c>
      <c r="B14" s="6">
        <f>'МАКС_2кв._КС,ВМП,ДС,СМП'!B14+'ВТБ_2кв._КС,ВМП,ДС,СМП'!B14</f>
        <v>279.80200000000002</v>
      </c>
      <c r="C14" s="6">
        <f>'МАКС_2кв._КС,ВМП,ДС,СМП'!C14+'ВТБ_2кв._КС,ВМП,ДС,СМП'!C14</f>
        <v>0</v>
      </c>
      <c r="D14" s="6">
        <f>'МАКС_2кв._КС,ВМП,ДС,СМП'!D14+'ВТБ_2кв._КС,ВМП,ДС,СМП'!D14</f>
        <v>0</v>
      </c>
      <c r="E14" s="6">
        <f>'МАКС_2кв._КС,ВМП,ДС,СМП'!E14+'ВТБ_2кв._КС,ВМП,ДС,СМП'!E14</f>
        <v>164.33099999999996</v>
      </c>
      <c r="F14" s="6">
        <f>'МАКС_2кв._КС,ВМП,ДС,СМП'!F14+'ВТБ_2кв._КС,ВМП,ДС,СМП'!F14</f>
        <v>0</v>
      </c>
      <c r="G14" s="6">
        <f>'МАКС_2кв._КС,ВМП,ДС,СМП'!G14+'ВТБ_2кв._КС,ВМП,ДС,СМП'!G14</f>
        <v>1103.2259999999999</v>
      </c>
    </row>
    <row r="15" spans="1:7" ht="31.5">
      <c r="A15" s="5" t="s">
        <v>18</v>
      </c>
      <c r="B15" s="6">
        <f>'МАКС_2кв._КС,ВМП,ДС,СМП'!B15+'ВТБ_2кв._КС,ВМП,ДС,СМП'!B15</f>
        <v>0</v>
      </c>
      <c r="C15" s="6">
        <f>'МАКС_2кв._КС,ВМП,ДС,СМП'!C15+'ВТБ_2кв._КС,ВМП,ДС,СМП'!C15</f>
        <v>0</v>
      </c>
      <c r="D15" s="6">
        <f>'МАКС_2кв._КС,ВМП,ДС,СМП'!D15+'ВТБ_2кв._КС,ВМП,ДС,СМП'!D15</f>
        <v>0</v>
      </c>
      <c r="E15" s="6">
        <f>'МАКС_2кв._КС,ВМП,ДС,СМП'!E15+'ВТБ_2кв._КС,ВМП,ДС,СМП'!E15</f>
        <v>0</v>
      </c>
      <c r="F15" s="6">
        <f>'МАКС_2кв._КС,ВМП,ДС,СМП'!F15+'ВТБ_2кв._КС,ВМП,ДС,СМП'!F15</f>
        <v>0</v>
      </c>
      <c r="G15" s="6">
        <f>'МАКС_2кв._КС,ВМП,ДС,СМП'!G15+'ВТБ_2кв._КС,ВМП,ДС,СМП'!G15</f>
        <v>0</v>
      </c>
    </row>
    <row r="16" spans="1:7" ht="15.75">
      <c r="A16" s="5" t="s">
        <v>19</v>
      </c>
      <c r="B16" s="6">
        <f>'МАКС_2кв._КС,ВМП,ДС,СМП'!B16+'ВТБ_2кв._КС,ВМП,ДС,СМП'!B16</f>
        <v>0</v>
      </c>
      <c r="C16" s="6">
        <f>'МАКС_2кв._КС,ВМП,ДС,СМП'!C16+'ВТБ_2кв._КС,ВМП,ДС,СМП'!C16</f>
        <v>0</v>
      </c>
      <c r="D16" s="6">
        <f>'МАКС_2кв._КС,ВМП,ДС,СМП'!D16+'ВТБ_2кв._КС,ВМП,ДС,СМП'!D16</f>
        <v>0</v>
      </c>
      <c r="E16" s="6">
        <f>'МАКС_2кв._КС,ВМП,ДС,СМП'!E16+'ВТБ_2кв._КС,ВМП,ДС,СМП'!E16</f>
        <v>0</v>
      </c>
      <c r="F16" s="6">
        <f>'МАКС_2кв._КС,ВМП,ДС,СМП'!F16+'ВТБ_2кв._КС,ВМП,ДС,СМП'!F16</f>
        <v>0</v>
      </c>
      <c r="G16" s="6">
        <f>'МАКС_2кв._КС,ВМП,ДС,СМП'!G16+'ВТБ_2кв._КС,ВМП,ДС,СМП'!G16</f>
        <v>0</v>
      </c>
    </row>
    <row r="17" spans="1:7" ht="15.75">
      <c r="A17" s="5" t="s">
        <v>20</v>
      </c>
      <c r="B17" s="6">
        <f>'МАКС_2кв._КС,ВМП,ДС,СМП'!B17+'ВТБ_2кв._КС,ВМП,ДС,СМП'!B17</f>
        <v>0</v>
      </c>
      <c r="C17" s="6">
        <f>'МАКС_2кв._КС,ВМП,ДС,СМП'!C17+'ВТБ_2кв._КС,ВМП,ДС,СМП'!C17</f>
        <v>0</v>
      </c>
      <c r="D17" s="6">
        <f>'МАКС_2кв._КС,ВМП,ДС,СМП'!D17+'ВТБ_2кв._КС,ВМП,ДС,СМП'!D17</f>
        <v>0</v>
      </c>
      <c r="E17" s="6">
        <f>'МАКС_2кв._КС,ВМП,ДС,СМП'!E17+'ВТБ_2кв._КС,ВМП,ДС,СМП'!E17</f>
        <v>0</v>
      </c>
      <c r="F17" s="6">
        <f>'МАКС_2кв._КС,ВМП,ДС,СМП'!F17+'ВТБ_2кв._КС,ВМП,ДС,СМП'!F17</f>
        <v>0</v>
      </c>
      <c r="G17" s="6">
        <f>'МАКС_2кв._КС,ВМП,ДС,СМП'!G17+'ВТБ_2кв._КС,ВМП,ДС,СМП'!G17</f>
        <v>0</v>
      </c>
    </row>
    <row r="18" spans="1:7" ht="15.75">
      <c r="A18" s="5" t="s">
        <v>21</v>
      </c>
      <c r="B18" s="6">
        <f>'МАКС_2кв._КС,ВМП,ДС,СМП'!B18+'ВТБ_2кв._КС,ВМП,ДС,СМП'!B18</f>
        <v>0</v>
      </c>
      <c r="C18" s="6">
        <f>'МАКС_2кв._КС,ВМП,ДС,СМП'!C18+'ВТБ_2кв._КС,ВМП,ДС,СМП'!C18</f>
        <v>0</v>
      </c>
      <c r="D18" s="6">
        <f>'МАКС_2кв._КС,ВМП,ДС,СМП'!D18+'ВТБ_2кв._КС,ВМП,ДС,СМП'!D18</f>
        <v>0</v>
      </c>
      <c r="E18" s="6">
        <f>'МАКС_2кв._КС,ВМП,ДС,СМП'!E18+'ВТБ_2кв._КС,ВМП,ДС,СМП'!E18</f>
        <v>2.4990000000000001</v>
      </c>
      <c r="F18" s="6">
        <f>'МАКС_2кв._КС,ВМП,ДС,СМП'!F18+'ВТБ_2кв._КС,ВМП,ДС,СМП'!F18</f>
        <v>0</v>
      </c>
      <c r="G18" s="6">
        <f>'МАКС_2кв._КС,ВМП,ДС,СМП'!G18+'ВТБ_2кв._КС,ВМП,ДС,СМП'!G18</f>
        <v>0</v>
      </c>
    </row>
    <row r="19" spans="1:7" ht="31.5">
      <c r="A19" s="13" t="s">
        <v>22</v>
      </c>
      <c r="B19" s="6">
        <f>'МАКС_2кв._КС,ВМП,ДС,СМП'!B19+'ВТБ_2кв._КС,ВМП,ДС,СМП'!B19</f>
        <v>404.97799999999995</v>
      </c>
      <c r="C19" s="6">
        <f>'МАКС_2кв._КС,ВМП,ДС,СМП'!C19+'ВТБ_2кв._КС,ВМП,ДС,СМП'!C19</f>
        <v>0</v>
      </c>
      <c r="D19" s="6">
        <f>'МАКС_2кв._КС,ВМП,ДС,СМП'!D19+'ВТБ_2кв._КС,ВМП,ДС,СМП'!D19</f>
        <v>0</v>
      </c>
      <c r="E19" s="6">
        <f>'МАКС_2кв._КС,ВМП,ДС,СМП'!E19+'ВТБ_2кв._КС,ВМП,ДС,СМП'!E19</f>
        <v>237.84899999999999</v>
      </c>
      <c r="F19" s="6">
        <f>'МАКС_2кв._КС,ВМП,ДС,СМП'!F19+'ВТБ_2кв._КС,ВМП,ДС,СМП'!F19</f>
        <v>0</v>
      </c>
      <c r="G19" s="6">
        <f>'МАКС_2кв._КС,ВМП,ДС,СМП'!G19+'ВТБ_2кв._КС,ВМП,ДС,СМП'!G19</f>
        <v>1596.7739999999999</v>
      </c>
    </row>
    <row r="20" spans="1:7" ht="31.5">
      <c r="A20" s="14" t="s">
        <v>23</v>
      </c>
      <c r="B20" s="6">
        <f>'МАКС_2кв._КС,ВМП,ДС,СМП'!B20+'ВТБ_2кв._КС,ВМП,ДС,СМП'!B20</f>
        <v>409.815</v>
      </c>
      <c r="C20" s="6">
        <f>'МАКС_2кв._КС,ВМП,ДС,СМП'!C20+'ВТБ_2кв._КС,ВМП,ДС,СМП'!C20</f>
        <v>0</v>
      </c>
      <c r="D20" s="6">
        <f>'МАКС_2кв._КС,ВМП,ДС,СМП'!D20+'ВТБ_2кв._КС,ВМП,ДС,СМП'!D20</f>
        <v>29.676999999999996</v>
      </c>
      <c r="E20" s="6">
        <f>'МАКС_2кв._КС,ВМП,ДС,СМП'!E20+'ВТБ_2кв._КС,ВМП,ДС,СМП'!E20</f>
        <v>299.57099999999997</v>
      </c>
      <c r="F20" s="6">
        <f>'МАКС_2кв._КС,ВМП,ДС,СМП'!F20+'ВТБ_2кв._КС,ВМП,ДС,СМП'!F20</f>
        <v>0</v>
      </c>
      <c r="G20" s="6">
        <f>'МАКС_2кв._КС,ВМП,ДС,СМП'!G20+'ВТБ_2кв._КС,ВМП,ДС,СМП'!G20</f>
        <v>1778.925</v>
      </c>
    </row>
    <row r="21" spans="1:7" s="9" customFormat="1" ht="15.75">
      <c r="A21" s="7" t="s">
        <v>24</v>
      </c>
      <c r="B21" s="8">
        <f>SUM(B13:B20)</f>
        <v>1637.607</v>
      </c>
      <c r="C21" s="8">
        <f t="shared" ref="C21:G21" si="2">SUM(C13:C20)</f>
        <v>0</v>
      </c>
      <c r="D21" s="8">
        <f t="shared" si="2"/>
        <v>68.997</v>
      </c>
      <c r="E21" s="8">
        <f t="shared" si="2"/>
        <v>1101.1859999999999</v>
      </c>
      <c r="F21" s="8">
        <f t="shared" si="2"/>
        <v>0</v>
      </c>
      <c r="G21" s="8">
        <f t="shared" si="2"/>
        <v>6836.0009999999993</v>
      </c>
    </row>
    <row r="22" spans="1:7" ht="15.75">
      <c r="A22" s="12" t="s">
        <v>25</v>
      </c>
      <c r="B22" s="6">
        <f>'МАКС_2кв._КС,ВМП,ДС,СМП'!B22+'ВТБ_2кв._КС,ВМП,ДС,СМП'!B22</f>
        <v>0</v>
      </c>
      <c r="C22" s="6">
        <f>'МАКС_2кв._КС,ВМП,ДС,СМП'!C22+'ВТБ_2кв._КС,ВМП,ДС,СМП'!C22</f>
        <v>0</v>
      </c>
      <c r="D22" s="6">
        <f>'МАКС_2кв._КС,ВМП,ДС,СМП'!D22+'ВТБ_2кв._КС,ВМП,ДС,СМП'!D22</f>
        <v>0</v>
      </c>
      <c r="E22" s="6">
        <f>'МАКС_2кв._КС,ВМП,ДС,СМП'!E22+'ВТБ_2кв._КС,ВМП,ДС,СМП'!E22</f>
        <v>121.251</v>
      </c>
      <c r="F22" s="6">
        <f>'МАКС_2кв._КС,ВМП,ДС,СМП'!F22+'ВТБ_2кв._КС,ВМП,ДС,СМП'!F22</f>
        <v>0</v>
      </c>
      <c r="G22" s="6">
        <f>'МАКС_2кв._КС,ВМП,ДС,СМП'!G22+'ВТБ_2кв._КС,ВМП,ДС,СМП'!G22</f>
        <v>842.49900000000002</v>
      </c>
    </row>
    <row r="23" spans="1:7" ht="15.75">
      <c r="A23" s="12" t="s">
        <v>26</v>
      </c>
      <c r="B23" s="6">
        <f>'МАКС_2кв._КС,ВМП,ДС,СМП'!B23+'ВТБ_2кв._КС,ВМП,ДС,СМП'!B23</f>
        <v>245.01300000000001</v>
      </c>
      <c r="C23" s="6">
        <f>'МАКС_2кв._КС,ВМП,ДС,СМП'!C23+'ВТБ_2кв._КС,ВМП,ДС,СМП'!C23</f>
        <v>0</v>
      </c>
      <c r="D23" s="6">
        <f>'МАКС_2кв._КС,ВМП,ДС,СМП'!D23+'ВТБ_2кв._КС,ВМП,ДС,СМП'!D23</f>
        <v>0</v>
      </c>
      <c r="E23" s="6">
        <f>'МАКС_2кв._КС,ВМП,ДС,СМП'!E23+'ВТБ_2кв._КС,ВМП,ДС,СМП'!E23</f>
        <v>288.00899999999996</v>
      </c>
      <c r="F23" s="6">
        <f>'МАКС_2кв._КС,ВМП,ДС,СМП'!F23+'ВТБ_2кв._КС,ВМП,ДС,СМП'!F23</f>
        <v>0</v>
      </c>
      <c r="G23" s="6">
        <f>'МАКС_2кв._КС,ВМП,ДС,СМП'!G23+'ВТБ_2кв._КС,ВМП,ДС,СМП'!G23</f>
        <v>1555.0020000000002</v>
      </c>
    </row>
    <row r="24" spans="1:7" ht="15.75">
      <c r="A24" s="5" t="s">
        <v>27</v>
      </c>
      <c r="B24" s="6">
        <f>'МАКС_2кв._КС,ВМП,ДС,СМП'!B24+'ВТБ_2кв._КС,ВМП,ДС,СМП'!B24</f>
        <v>0</v>
      </c>
      <c r="C24" s="6">
        <f>'МАКС_2кв._КС,ВМП,ДС,СМП'!C24+'ВТБ_2кв._КС,ВМП,ДС,СМП'!C24</f>
        <v>0</v>
      </c>
      <c r="D24" s="6">
        <f>'МАКС_2кв._КС,ВМП,ДС,СМП'!D24+'ВТБ_2кв._КС,ВМП,ДС,СМП'!D24</f>
        <v>0</v>
      </c>
      <c r="E24" s="6">
        <f>'МАКС_2кв._КС,ВМП,ДС,СМП'!E24+'ВТБ_2кв._КС,ВМП,ДС,СМП'!E24</f>
        <v>661.75800000000004</v>
      </c>
      <c r="F24" s="6">
        <f>'МАКС_2кв._КС,ВМП,ДС,СМП'!F24+'ВТБ_2кв._КС,ВМП,ДС,СМП'!F24</f>
        <v>0</v>
      </c>
      <c r="G24" s="6">
        <f>'МАКС_2кв._КС,ВМП,ДС,СМП'!G24+'ВТБ_2кв._КС,ВМП,ДС,СМП'!G24</f>
        <v>0</v>
      </c>
    </row>
    <row r="25" spans="1:7" ht="15.75">
      <c r="A25" s="15" t="s">
        <v>28</v>
      </c>
      <c r="B25" s="6">
        <f>'МАКС_2кв._КС,ВМП,ДС,СМП'!B25+'ВТБ_2кв._КС,ВМП,ДС,СМП'!B25</f>
        <v>54.525999999999996</v>
      </c>
      <c r="C25" s="6">
        <f>'МАКС_2кв._КС,ВМП,ДС,СМП'!C25+'ВТБ_2кв._КС,ВМП,ДС,СМП'!C25</f>
        <v>0</v>
      </c>
      <c r="D25" s="6">
        <f>'МАКС_2кв._КС,ВМП,ДС,СМП'!D25+'ВТБ_2кв._КС,ВМП,ДС,СМП'!D25</f>
        <v>0</v>
      </c>
      <c r="E25" s="6">
        <f>'МАКС_2кв._КС,ВМП,ДС,СМП'!E25+'ВТБ_2кв._КС,ВМП,ДС,СМП'!E25</f>
        <v>23.665000000000003</v>
      </c>
      <c r="F25" s="6">
        <f>'МАКС_2кв._КС,ВМП,ДС,СМП'!F25+'ВТБ_2кв._КС,ВМП,ДС,СМП'!F25</f>
        <v>0</v>
      </c>
      <c r="G25" s="6">
        <f>'МАКС_2кв._КС,ВМП,ДС,СМП'!G25+'ВТБ_2кв._КС,ВМП,ДС,СМП'!G25</f>
        <v>208.2</v>
      </c>
    </row>
    <row r="26" spans="1:7" ht="15.75">
      <c r="A26" s="12" t="s">
        <v>29</v>
      </c>
      <c r="B26" s="6">
        <f>'МАКС_2кв._КС,ВМП,ДС,СМП'!B26+'ВТБ_2кв._КС,ВМП,ДС,СМП'!B26</f>
        <v>170.511</v>
      </c>
      <c r="C26" s="6">
        <f>'МАКС_2кв._КС,ВМП,ДС,СМП'!C26+'ВТБ_2кв._КС,ВМП,ДС,СМП'!C26</f>
        <v>0</v>
      </c>
      <c r="D26" s="6">
        <f>'МАКС_2кв._КС,ВМП,ДС,СМП'!D26+'ВТБ_2кв._КС,ВМП,ДС,СМП'!D26</f>
        <v>0</v>
      </c>
      <c r="E26" s="6">
        <f>'МАКС_2кв._КС,ВМП,ДС,СМП'!E26+'ВТБ_2кв._КС,ВМП,ДС,СМП'!E26</f>
        <v>119.00700000000002</v>
      </c>
      <c r="F26" s="6">
        <f>'МАКС_2кв._КС,ВМП,ДС,СМП'!F26+'ВТБ_2кв._КС,ВМП,ДС,СМП'!F26</f>
        <v>0</v>
      </c>
      <c r="G26" s="6">
        <f>'МАКС_2кв._КС,ВМП,ДС,СМП'!G26+'ВТБ_2кв._КС,ВМП,ДС,СМП'!G26</f>
        <v>825</v>
      </c>
    </row>
    <row r="27" spans="1:7" ht="15.75">
      <c r="A27" s="12" t="s">
        <v>30</v>
      </c>
      <c r="B27" s="6">
        <f>'МАКС_2кв._КС,ВМП,ДС,СМП'!B27+'ВТБ_2кв._КС,ВМП,ДС,СМП'!B27</f>
        <v>205.029</v>
      </c>
      <c r="C27" s="6">
        <f>'МАКС_2кв._КС,ВМП,ДС,СМП'!C27+'ВТБ_2кв._КС,ВМП,ДС,СМП'!C27</f>
        <v>0</v>
      </c>
      <c r="D27" s="6">
        <f>'МАКС_2кв._КС,ВМП,ДС,СМП'!D27+'ВТБ_2кв._КС,ВМП,ДС,СМП'!D27</f>
        <v>0</v>
      </c>
      <c r="E27" s="6">
        <f>'МАКС_2кв._КС,ВМП,ДС,СМП'!E27+'ВТБ_2кв._КС,ВМП,ДС,СМП'!E27</f>
        <v>118.503</v>
      </c>
      <c r="F27" s="6">
        <f>'МАКС_2кв._КС,ВМП,ДС,СМП'!F27+'ВТБ_2кв._КС,ВМП,ДС,СМП'!F27</f>
        <v>0</v>
      </c>
      <c r="G27" s="6">
        <f>'МАКС_2кв._КС,ВМП,ДС,СМП'!G27+'ВТБ_2кв._КС,ВМП,ДС,СМП'!G27</f>
        <v>799.99800000000005</v>
      </c>
    </row>
    <row r="28" spans="1:7" ht="15.75">
      <c r="A28" s="15" t="s">
        <v>31</v>
      </c>
      <c r="B28" s="6">
        <f>'МАКС_2кв._КС,ВМП,ДС,СМП'!B28+'ВТБ_2кв._КС,ВМП,ДС,СМП'!B28</f>
        <v>660.05099999999993</v>
      </c>
      <c r="C28" s="6">
        <f>'МАКС_2кв._КС,ВМП,ДС,СМП'!C28+'ВТБ_2кв._КС,ВМП,ДС,СМП'!C28</f>
        <v>0</v>
      </c>
      <c r="D28" s="6">
        <f>'МАКС_2кв._КС,ВМП,ДС,СМП'!D28+'ВТБ_2кв._КС,ВМП,ДС,СМП'!D28</f>
        <v>50.274000000000001</v>
      </c>
      <c r="E28" s="6">
        <f>'МАКС_2кв._КС,ВМП,ДС,СМП'!E28+'ВТБ_2кв._КС,ВМП,ДС,СМП'!E28</f>
        <v>320.505</v>
      </c>
      <c r="F28" s="6">
        <f>'МАКС_2кв._КС,ВМП,ДС,СМП'!F28+'ВТБ_2кв._КС,ВМП,ДС,СМП'!F28</f>
        <v>0</v>
      </c>
      <c r="G28" s="6">
        <f>'МАКС_2кв._КС,ВМП,ДС,СМП'!G28+'ВТБ_2кв._КС,ВМП,ДС,СМП'!G28</f>
        <v>2588.4989999999998</v>
      </c>
    </row>
    <row r="29" spans="1:7" ht="15.75">
      <c r="A29" s="12" t="s">
        <v>32</v>
      </c>
      <c r="B29" s="6">
        <f>'МАКС_2кв._КС,ВМП,ДС,СМП'!B29+'ВТБ_2кв._КС,ВМП,ДС,СМП'!B29</f>
        <v>152.49299999999999</v>
      </c>
      <c r="C29" s="6">
        <f>'МАКС_2кв._КС,ВМП,ДС,СМП'!C29+'ВТБ_2кв._КС,ВМП,ДС,СМП'!C29</f>
        <v>0</v>
      </c>
      <c r="D29" s="6">
        <f>'МАКС_2кв._КС,ВМП,ДС,СМП'!D29+'ВТБ_2кв._КС,ВМП,ДС,СМП'!D29</f>
        <v>0</v>
      </c>
      <c r="E29" s="6">
        <f>'МАКС_2кв._КС,ВМП,ДС,СМП'!E29+'ВТБ_2кв._КС,ВМП,ДС,СМП'!E29</f>
        <v>67.346000000000004</v>
      </c>
      <c r="F29" s="6">
        <f>'МАКС_2кв._КС,ВМП,ДС,СМП'!F29+'ВТБ_2кв._КС,ВМП,ДС,СМП'!F29</f>
        <v>0</v>
      </c>
      <c r="G29" s="6">
        <f>'МАКС_2кв._КС,ВМП,ДС,СМП'!G29+'ВТБ_2кв._КС,ВМП,ДС,СМП'!G29</f>
        <v>498.65499999999997</v>
      </c>
    </row>
    <row r="30" spans="1:7" ht="15.75">
      <c r="A30" s="12" t="s">
        <v>33</v>
      </c>
      <c r="B30" s="6">
        <f>'МАКС_2кв._КС,ВМП,ДС,СМП'!B30+'ВТБ_2кв._КС,ВМП,ДС,СМП'!B30</f>
        <v>172.71900000000002</v>
      </c>
      <c r="C30" s="6">
        <f>'МАКС_2кв._КС,ВМП,ДС,СМП'!C30+'ВТБ_2кв._КС,ВМП,ДС,СМП'!C30</f>
        <v>0</v>
      </c>
      <c r="D30" s="6">
        <f>'МАКС_2кв._КС,ВМП,ДС,СМП'!D30+'ВТБ_2кв._КС,ВМП,ДС,СМП'!D30</f>
        <v>0</v>
      </c>
      <c r="E30" s="6">
        <f>'МАКС_2кв._КС,ВМП,ДС,СМП'!E30+'ВТБ_2кв._КС,ВМП,ДС,СМП'!E30</f>
        <v>75.126000000000005</v>
      </c>
      <c r="F30" s="6">
        <f>'МАКС_2кв._КС,ВМП,ДС,СМП'!F30+'ВТБ_2кв._КС,ВМП,ДС,СМП'!F30</f>
        <v>0</v>
      </c>
      <c r="G30" s="6">
        <f>'МАКС_2кв._КС,ВМП,ДС,СМП'!G30+'ВТБ_2кв._КС,ВМП,ДС,СМП'!G30</f>
        <v>457.88400000000007</v>
      </c>
    </row>
    <row r="31" spans="1:7" ht="15.75">
      <c r="A31" s="16" t="s">
        <v>34</v>
      </c>
      <c r="B31" s="6">
        <f>'МАКС_2кв._КС,ВМП,ДС,СМП'!B31+'ВТБ_2кв._КС,ВМП,ДС,СМП'!B31</f>
        <v>0</v>
      </c>
      <c r="C31" s="6">
        <f>'МАКС_2кв._КС,ВМП,ДС,СМП'!C31+'ВТБ_2кв._КС,ВМП,ДС,СМП'!C31</f>
        <v>0</v>
      </c>
      <c r="D31" s="6">
        <f>'МАКС_2кв._КС,ВМП,ДС,СМП'!D31+'ВТБ_2кв._КС,ВМП,ДС,СМП'!D31</f>
        <v>0</v>
      </c>
      <c r="E31" s="6">
        <f>'МАКС_2кв._КС,ВМП,ДС,СМП'!E31+'ВТБ_2кв._КС,ВМП,ДС,СМП'!E31</f>
        <v>25.001999999999995</v>
      </c>
      <c r="F31" s="6">
        <f>'МАКС_2кв._КС,ВМП,ДС,СМП'!F31+'ВТБ_2кв._КС,ВМП,ДС,СМП'!F31</f>
        <v>0</v>
      </c>
      <c r="G31" s="6">
        <f>'МАКС_2кв._КС,ВМП,ДС,СМП'!G31+'ВТБ_2кв._КС,ВМП,ДС,СМП'!G31</f>
        <v>0</v>
      </c>
    </row>
    <row r="32" spans="1:7" ht="15.75">
      <c r="A32" s="17" t="s">
        <v>35</v>
      </c>
      <c r="B32" s="6">
        <f>'МАКС_2кв._КС,ВМП,ДС,СМП'!B32+'ВТБ_2кв._КС,ВМП,ДС,СМП'!B32</f>
        <v>149.97199999999998</v>
      </c>
      <c r="C32" s="6">
        <f>'МАКС_2кв._КС,ВМП,ДС,СМП'!C32+'ВТБ_2кв._КС,ВМП,ДС,СМП'!C32</f>
        <v>0</v>
      </c>
      <c r="D32" s="6">
        <f>'МАКС_2кв._КС,ВМП,ДС,СМП'!D32+'ВТБ_2кв._КС,ВМП,ДС,СМП'!D32</f>
        <v>0</v>
      </c>
      <c r="E32" s="6">
        <f>'МАКС_2кв._КС,ВМП,ДС,СМП'!E32+'ВТБ_2кв._КС,ВМП,ДС,СМП'!E32</f>
        <v>65.087000000000003</v>
      </c>
      <c r="F32" s="6">
        <f>'МАКС_2кв._КС,ВМП,ДС,СМП'!F32+'ВТБ_2кв._КС,ВМП,ДС,СМП'!F32</f>
        <v>0</v>
      </c>
      <c r="G32" s="6">
        <f>'МАКС_2кв._КС,ВМП,ДС,СМП'!G32+'ВТБ_2кв._КС,ВМП,ДС,СМП'!G32</f>
        <v>572.54999999999995</v>
      </c>
    </row>
    <row r="33" spans="1:7" ht="15.75">
      <c r="A33" s="18" t="s">
        <v>36</v>
      </c>
      <c r="B33" s="6">
        <f>'МАКС_2кв._КС,ВМП,ДС,СМП'!B33+'ВТБ_2кв._КС,ВМП,ДС,СМП'!B33</f>
        <v>115.089</v>
      </c>
      <c r="C33" s="6">
        <f>'МАКС_2кв._КС,ВМП,ДС,СМП'!C33+'ВТБ_2кв._КС,ВМП,ДС,СМП'!C33</f>
        <v>0</v>
      </c>
      <c r="D33" s="6">
        <f>'МАКС_2кв._КС,ВМП,ДС,СМП'!D33+'ВТБ_2кв._КС,ВМП,ДС,СМП'!D33</f>
        <v>0</v>
      </c>
      <c r="E33" s="6">
        <f>'МАКС_2кв._КС,ВМП,ДС,СМП'!E33+'ВТБ_2кв._КС,ВМП,ДС,СМП'!E33</f>
        <v>50.83</v>
      </c>
      <c r="F33" s="6">
        <f>'МАКС_2кв._КС,ВМП,ДС,СМП'!F33+'ВТБ_2кв._КС,ВМП,ДС,СМП'!F33</f>
        <v>0</v>
      </c>
      <c r="G33" s="6">
        <f>'МАКС_2кв._КС,ВМП,ДС,СМП'!G33+'ВТБ_2кв._КС,ВМП,ДС,СМП'!G33</f>
        <v>376.34300000000002</v>
      </c>
    </row>
    <row r="34" spans="1:7" ht="31.5">
      <c r="A34" s="19" t="s">
        <v>37</v>
      </c>
      <c r="B34" s="6">
        <f>'МАКС_2кв._КС,ВМП,ДС,СМП'!B34+'ВТБ_2кв._КС,ВМП,ДС,СМП'!B34</f>
        <v>99.533999999999992</v>
      </c>
      <c r="C34" s="6">
        <f>'МАКС_2кв._КС,ВМП,ДС,СМП'!C34+'ВТБ_2кв._КС,ВМП,ДС,СМП'!C34</f>
        <v>0</v>
      </c>
      <c r="D34" s="6">
        <f>'МАКС_2кв._КС,ВМП,ДС,СМП'!D34+'ВТБ_2кв._КС,ВМП,ДС,СМП'!D34</f>
        <v>0</v>
      </c>
      <c r="E34" s="6">
        <f>'МАКС_2кв._КС,ВМП,ДС,СМП'!E34+'ВТБ_2кв._КС,ВМП,ДС,СМП'!E34</f>
        <v>43.295999999999999</v>
      </c>
      <c r="F34" s="6">
        <f>'МАКС_2кв._КС,ВМП,ДС,СМП'!F34+'ВТБ_2кв._КС,ВМП,ДС,СМП'!F34</f>
        <v>0</v>
      </c>
      <c r="G34" s="6">
        <f>'МАКС_2кв._КС,ВМП,ДС,СМП'!G34+'ВТБ_2кв._КС,ВМП,ДС,СМП'!G34</f>
        <v>263.86500000000001</v>
      </c>
    </row>
    <row r="35" spans="1:7" s="9" customFormat="1" ht="15.75">
      <c r="A35" s="21" t="s">
        <v>39</v>
      </c>
      <c r="B35" s="8">
        <f>SUM(B22:B34)</f>
        <v>2024.9369999999999</v>
      </c>
      <c r="C35" s="8">
        <f t="shared" ref="C35:G35" si="3">SUM(C22:C34)</f>
        <v>0</v>
      </c>
      <c r="D35" s="8">
        <f t="shared" si="3"/>
        <v>50.274000000000001</v>
      </c>
      <c r="E35" s="8">
        <f t="shared" si="3"/>
        <v>1979.3849999999998</v>
      </c>
      <c r="F35" s="8">
        <f t="shared" si="3"/>
        <v>0</v>
      </c>
      <c r="G35" s="8">
        <f t="shared" si="3"/>
        <v>8988.4950000000008</v>
      </c>
    </row>
    <row r="36" spans="1:7" ht="15.75">
      <c r="A36" s="10" t="s">
        <v>40</v>
      </c>
      <c r="B36" s="6">
        <f>'МАКС_2кв._КС,ВМП,ДС,СМП'!B36+'ВТБ_2кв._КС,ВМП,ДС,СМП'!B36</f>
        <v>100.00199999999998</v>
      </c>
      <c r="C36" s="6">
        <f>'МАКС_2кв._КС,ВМП,ДС,СМП'!C36+'ВТБ_2кв._КС,ВМП,ДС,СМП'!C36</f>
        <v>0</v>
      </c>
      <c r="D36" s="6">
        <f>'МАКС_2кв._КС,ВМП,ДС,СМП'!D36+'ВТБ_2кв._КС,ВМП,ДС,СМП'!D36</f>
        <v>0</v>
      </c>
      <c r="E36" s="6">
        <f>'МАКС_2кв._КС,ВМП,ДС,СМП'!E36+'ВТБ_2кв._КС,ВМП,ДС,СМП'!E36</f>
        <v>224.89000000000001</v>
      </c>
      <c r="F36" s="6">
        <f>'МАКС_2кв._КС,ВМП,ДС,СМП'!F36+'ВТБ_2кв._КС,ВМП,ДС,СМП'!F36</f>
        <v>0</v>
      </c>
      <c r="G36" s="6">
        <f>'МАКС_2кв._КС,ВМП,ДС,СМП'!G36+'ВТБ_2кв._КС,ВМП,ДС,СМП'!G36</f>
        <v>0</v>
      </c>
    </row>
    <row r="37" spans="1:7" ht="15.75">
      <c r="A37" s="12" t="s">
        <v>41</v>
      </c>
      <c r="B37" s="6">
        <f>'МАКС_2кв._КС,ВМП,ДС,СМП'!B37+'ВТБ_2кв._КС,ВМП,ДС,СМП'!B37</f>
        <v>279.26099999999997</v>
      </c>
      <c r="C37" s="6">
        <f>'МАКС_2кв._КС,ВМП,ДС,СМП'!C37+'ВТБ_2кв._КС,ВМП,ДС,СМП'!C37</f>
        <v>0</v>
      </c>
      <c r="D37" s="6">
        <f>'МАКС_2кв._КС,ВМП,ДС,СМП'!D37+'ВТБ_2кв._КС,ВМП,ДС,СМП'!D37</f>
        <v>0</v>
      </c>
      <c r="E37" s="6">
        <f>'МАКС_2кв._КС,ВМП,ДС,СМП'!E37+'ВТБ_2кв._КС,ВМП,ДС,СМП'!E37</f>
        <v>112.521</v>
      </c>
      <c r="F37" s="6">
        <f>'МАКС_2кв._КС,ВМП,ДС,СМП'!F37+'ВТБ_2кв._КС,ВМП,ДС,СМП'!F37</f>
        <v>0</v>
      </c>
      <c r="G37" s="6">
        <f>'МАКС_2кв._КС,ВМП,ДС,СМП'!G37+'ВТБ_2кв._КС,ВМП,ДС,СМП'!G37</f>
        <v>764.75099999999998</v>
      </c>
    </row>
    <row r="38" spans="1:7" ht="31.5">
      <c r="A38" s="16" t="s">
        <v>42</v>
      </c>
      <c r="B38" s="6">
        <f>'МАКС_2кв._КС,ВМП,ДС,СМП'!B38+'ВТБ_2кв._КС,ВМП,ДС,СМП'!B38</f>
        <v>577.16399999999999</v>
      </c>
      <c r="C38" s="6">
        <f>'МАКС_2кв._КС,ВМП,ДС,СМП'!C38+'ВТБ_2кв._КС,ВМП,ДС,СМП'!C38</f>
        <v>2.004</v>
      </c>
      <c r="D38" s="6">
        <f>'МАКС_2кв._КС,ВМП,ДС,СМП'!D38+'ВТБ_2кв._КС,ВМП,ДС,СМП'!D38</f>
        <v>0</v>
      </c>
      <c r="E38" s="6">
        <f>'МАКС_2кв._КС,ВМП,ДС,СМП'!E38+'ВТБ_2кв._КС,ВМП,ДС,СМП'!E38</f>
        <v>175.00799999999998</v>
      </c>
      <c r="F38" s="6">
        <f>'МАКС_2кв._КС,ВМП,ДС,СМП'!F38+'ВТБ_2кв._КС,ВМП,ДС,СМП'!F38</f>
        <v>0</v>
      </c>
      <c r="G38" s="6">
        <f>'МАКС_2кв._КС,ВМП,ДС,СМП'!G38+'ВТБ_2кв._КС,ВМП,ДС,СМП'!G38</f>
        <v>0</v>
      </c>
    </row>
    <row r="39" spans="1:7" ht="15.75">
      <c r="A39" s="22" t="s">
        <v>43</v>
      </c>
      <c r="B39" s="6">
        <f>'МАКС_2кв._КС,ВМП,ДС,СМП'!B39+'ВТБ_2кв._КС,ВМП,ДС,СМП'!B39</f>
        <v>400.01099999999997</v>
      </c>
      <c r="C39" s="6">
        <f>'МАКС_2кв._КС,ВМП,ДС,СМП'!C39+'ВТБ_2кв._КС,ВМП,ДС,СМП'!C39</f>
        <v>0</v>
      </c>
      <c r="D39" s="6">
        <f>'МАКС_2кв._КС,ВМП,ДС,СМП'!D39+'ВТБ_2кв._КС,ВМП,ДС,СМП'!D39</f>
        <v>0</v>
      </c>
      <c r="E39" s="6">
        <f>'МАКС_2кв._КС,ВМП,ДС,СМП'!E39+'ВТБ_2кв._КС,ВМП,ДС,СМП'!E39</f>
        <v>904.00599999999997</v>
      </c>
      <c r="F39" s="6">
        <f>'МАКС_2кв._КС,ВМП,ДС,СМП'!F39+'ВТБ_2кв._КС,ВМП,ДС,СМП'!F39</f>
        <v>0</v>
      </c>
      <c r="G39" s="6">
        <f>'МАКС_2кв._КС,ВМП,ДС,СМП'!G39+'ВТБ_2кв._КС,ВМП,ДС,СМП'!G39</f>
        <v>0</v>
      </c>
    </row>
    <row r="40" spans="1:7" s="9" customFormat="1" ht="15.75">
      <c r="A40" s="23" t="s">
        <v>44</v>
      </c>
      <c r="B40" s="8">
        <f>SUM(B36:B39)</f>
        <v>1356.4379999999999</v>
      </c>
      <c r="C40" s="8">
        <f t="shared" ref="C40:G40" si="4">SUM(C36:C39)</f>
        <v>2.004</v>
      </c>
      <c r="D40" s="8">
        <f t="shared" si="4"/>
        <v>0</v>
      </c>
      <c r="E40" s="8">
        <f t="shared" si="4"/>
        <v>1416.425</v>
      </c>
      <c r="F40" s="8">
        <f t="shared" si="4"/>
        <v>0</v>
      </c>
      <c r="G40" s="8">
        <f t="shared" si="4"/>
        <v>764.75099999999998</v>
      </c>
    </row>
    <row r="41" spans="1:7" ht="15.75">
      <c r="A41" s="10" t="s">
        <v>45</v>
      </c>
      <c r="B41" s="6">
        <f>'МАКС_2кв._КС,ВМП,ДС,СМП'!B41+'ВТБ_2кв._КС,ВМП,ДС,СМП'!B41</f>
        <v>1116.2850000000003</v>
      </c>
      <c r="C41" s="6">
        <f>'МАКС_2кв._КС,ВМП,ДС,СМП'!C41+'ВТБ_2кв._КС,ВМП,ДС,СМП'!C41</f>
        <v>0.501</v>
      </c>
      <c r="D41" s="6">
        <f>'МАКС_2кв._КС,ВМП,ДС,СМП'!D41+'ВТБ_2кв._КС,ВМП,ДС,СМП'!D41</f>
        <v>0</v>
      </c>
      <c r="E41" s="6">
        <f>'МАКС_2кв._КС,ВМП,ДС,СМП'!E41+'ВТБ_2кв._КС,ВМП,ДС,СМП'!E41</f>
        <v>1653.768</v>
      </c>
      <c r="F41" s="6">
        <f>'МАКС_2кв._КС,ВМП,ДС,СМП'!F41+'ВТБ_2кв._КС,ВМП,ДС,СМП'!F41</f>
        <v>150.00299999999999</v>
      </c>
      <c r="G41" s="6">
        <f>'МАКС_2кв._КС,ВМП,ДС,СМП'!G41+'ВТБ_2кв._КС,ВМП,ДС,СМП'!G41</f>
        <v>0</v>
      </c>
    </row>
    <row r="42" spans="1:7" ht="31.5">
      <c r="A42" s="10" t="s">
        <v>46</v>
      </c>
      <c r="B42" s="6">
        <f>'МАКС_2кв._КС,ВМП,ДС,СМП'!B42+'ВТБ_2кв._КС,ВМП,ДС,СМП'!B42</f>
        <v>321.25800000000004</v>
      </c>
      <c r="C42" s="6">
        <f>'МАКС_2кв._КС,ВМП,ДС,СМП'!C42+'ВТБ_2кв._КС,ВМП,ДС,СМП'!C42</f>
        <v>0</v>
      </c>
      <c r="D42" s="6">
        <f>'МАКС_2кв._КС,ВМП,ДС,СМП'!D42+'ВТБ_2кв._КС,ВМП,ДС,СМП'!D42</f>
        <v>0</v>
      </c>
      <c r="E42" s="6">
        <f>'МАКС_2кв._КС,ВМП,ДС,СМП'!E42+'ВТБ_2кв._КС,ВМП,ДС,СМП'!E42</f>
        <v>150.00200000000001</v>
      </c>
      <c r="F42" s="6">
        <f>'МАКС_2кв._КС,ВМП,ДС,СМП'!F42+'ВТБ_2кв._КС,ВМП,ДС,СМП'!F42</f>
        <v>0</v>
      </c>
      <c r="G42" s="6">
        <f>'МАКС_2кв._КС,ВМП,ДС,СМП'!G42+'ВТБ_2кв._КС,ВМП,ДС,СМП'!G42</f>
        <v>0</v>
      </c>
    </row>
    <row r="43" spans="1:7" ht="15.75">
      <c r="A43" s="15" t="s">
        <v>47</v>
      </c>
      <c r="B43" s="6">
        <f>'МАКС_2кв._КС,ВМП,ДС,СМП'!B43+'ВТБ_2кв._КС,ВМП,ДС,СМП'!B43</f>
        <v>565.96699999999998</v>
      </c>
      <c r="C43" s="6">
        <f>'МАКС_2кв._КС,ВМП,ДС,СМП'!C43+'ВТБ_2кв._КС,ВМП,ДС,СМП'!C43</f>
        <v>0</v>
      </c>
      <c r="D43" s="6">
        <f>'МАКС_2кв._КС,ВМП,ДС,СМП'!D43+'ВТБ_2кв._КС,ВМП,ДС,СМП'!D43</f>
        <v>0</v>
      </c>
      <c r="E43" s="6">
        <f>'МАКС_2кв._КС,ВМП,ДС,СМП'!E43+'ВТБ_2кв._КС,ВМП,ДС,СМП'!E43</f>
        <v>117.774</v>
      </c>
      <c r="F43" s="6">
        <f>'МАКС_2кв._КС,ВМП,ДС,СМП'!F43+'ВТБ_2кв._КС,ВМП,ДС,СМП'!F43</f>
        <v>0</v>
      </c>
      <c r="G43" s="6">
        <f>'МАКС_2кв._КС,ВМП,ДС,СМП'!G43+'ВТБ_2кв._КС,ВМП,ДС,СМП'!G43</f>
        <v>1132.258</v>
      </c>
    </row>
    <row r="44" spans="1:7" ht="15.75">
      <c r="A44" s="15" t="s">
        <v>48</v>
      </c>
      <c r="B44" s="6">
        <f>'МАКС_2кв._КС,ВМП,ДС,СМП'!B44+'ВТБ_2кв._КС,ВМП,ДС,СМП'!B44</f>
        <v>184.27500000000001</v>
      </c>
      <c r="C44" s="6">
        <f>'МАКС_2кв._КС,ВМП,ДС,СМП'!C44+'ВТБ_2кв._КС,ВМП,ДС,СМП'!C44</f>
        <v>0</v>
      </c>
      <c r="D44" s="6">
        <f>'МАКС_2кв._КС,ВМП,ДС,СМП'!D44+'ВТБ_2кв._КС,ВМП,ДС,СМП'!D44</f>
        <v>0</v>
      </c>
      <c r="E44" s="6">
        <f>'МАКС_2кв._КС,ВМП,ДС,СМП'!E44+'ВТБ_2кв._КС,ВМП,ДС,СМП'!E44</f>
        <v>47.13</v>
      </c>
      <c r="F44" s="6">
        <f>'МАКС_2кв._КС,ВМП,ДС,СМП'!F44+'ВТБ_2кв._КС,ВМП,ДС,СМП'!F44</f>
        <v>0</v>
      </c>
      <c r="G44" s="6">
        <f>'МАКС_2кв._КС,ВМП,ДС,СМП'!G44+'ВТБ_2кв._КС,ВМП,ДС,СМП'!G44</f>
        <v>388.53399999999993</v>
      </c>
    </row>
    <row r="45" spans="1:7" ht="15.75">
      <c r="A45" s="15" t="s">
        <v>49</v>
      </c>
      <c r="B45" s="6">
        <f>'МАКС_2кв._КС,ВМП,ДС,СМП'!B45+'ВТБ_2кв._КС,ВМП,ДС,СМП'!B45</f>
        <v>1501.0539999999999</v>
      </c>
      <c r="C45" s="6">
        <f>'МАКС_2кв._КС,ВМП,ДС,СМП'!C45+'ВТБ_2кв._КС,ВМП,ДС,СМП'!C45</f>
        <v>0</v>
      </c>
      <c r="D45" s="6">
        <f>'МАКС_2кв._КС,ВМП,ДС,СМП'!D45+'ВТБ_2кв._КС,ВМП,ДС,СМП'!D45</f>
        <v>0</v>
      </c>
      <c r="E45" s="6">
        <f>'МАКС_2кв._КС,ВМП,ДС,СМП'!E45+'ВТБ_2кв._КС,ВМП,ДС,СМП'!E45</f>
        <v>542.50800000000004</v>
      </c>
      <c r="F45" s="6">
        <f>'МАКС_2кв._КС,ВМП,ДС,СМП'!F45+'ВТБ_2кв._КС,ВМП,ДС,СМП'!F45</f>
        <v>0</v>
      </c>
      <c r="G45" s="6">
        <f>'МАКС_2кв._КС,ВМП,ДС,СМП'!G45+'ВТБ_2кв._КС,ВМП,ДС,СМП'!G45</f>
        <v>4110.75</v>
      </c>
    </row>
    <row r="46" spans="1:7" ht="15.75">
      <c r="A46" s="15" t="s">
        <v>50</v>
      </c>
      <c r="B46" s="6">
        <f>'МАКС_2кв._КС,ВМП,ДС,СМП'!B46+'ВТБ_2кв._КС,ВМП,ДС,СМП'!B46</f>
        <v>1243.0619999999999</v>
      </c>
      <c r="C46" s="6">
        <f>'МАКС_2кв._КС,ВМП,ДС,СМП'!C46+'ВТБ_2кв._КС,ВМП,ДС,СМП'!C46</f>
        <v>0</v>
      </c>
      <c r="D46" s="6">
        <f>'МАКС_2кв._КС,ВМП,ДС,СМП'!D46+'ВТБ_2кв._КС,ВМП,ДС,СМП'!D46</f>
        <v>0</v>
      </c>
      <c r="E46" s="6">
        <f>'МАКС_2кв._КС,ВМП,ДС,СМП'!E46+'ВТБ_2кв._КС,ВМП,ДС,СМП'!E46</f>
        <v>418.67399999999998</v>
      </c>
      <c r="F46" s="6">
        <f>'МАКС_2кв._КС,ВМП,ДС,СМП'!F46+'ВТБ_2кв._КС,ВМП,ДС,СМП'!F46</f>
        <v>0</v>
      </c>
      <c r="G46" s="6">
        <f>'МАКС_2кв._КС,ВМП,ДС,СМП'!G46+'ВТБ_2кв._КС,ВМП,ДС,СМП'!G46</f>
        <v>3335.0699999999993</v>
      </c>
    </row>
    <row r="47" spans="1:7" ht="15.75">
      <c r="A47" s="15" t="s">
        <v>51</v>
      </c>
      <c r="B47" s="6">
        <f>'МАКС_2кв._КС,ВМП,ДС,СМП'!B47+'ВТБ_2кв._КС,ВМП,ДС,СМП'!B47</f>
        <v>1418.184</v>
      </c>
      <c r="C47" s="6">
        <f>'МАКС_2кв._КС,ВМП,ДС,СМП'!C47+'ВТБ_2кв._КС,ВМП,ДС,СМП'!C47</f>
        <v>0</v>
      </c>
      <c r="D47" s="6">
        <f>'МАКС_2кв._КС,ВМП,ДС,СМП'!D47+'ВТБ_2кв._КС,ВМП,ДС,СМП'!D47</f>
        <v>0</v>
      </c>
      <c r="E47" s="6">
        <f>'МАКС_2кв._КС,ВМП,ДС,СМП'!E47+'ВТБ_2кв._КС,ВМП,ДС,СМП'!E47</f>
        <v>417.93600000000004</v>
      </c>
      <c r="F47" s="6">
        <f>'МАКС_2кв._КС,ВМП,ДС,СМП'!F47+'ВТБ_2кв._КС,ВМП,ДС,СМП'!F47</f>
        <v>0</v>
      </c>
      <c r="G47" s="6">
        <f>'МАКС_2кв._КС,ВМП,ДС,СМП'!G47+'ВТБ_2кв._КС,ВМП,ДС,СМП'!G47</f>
        <v>4350</v>
      </c>
    </row>
    <row r="48" spans="1:7" ht="31.5">
      <c r="A48" s="24" t="s">
        <v>52</v>
      </c>
      <c r="B48" s="6">
        <f>'МАКС_2кв._КС,ВМП,ДС,СМП'!B48+'ВТБ_2кв._КС,ВМП,ДС,СМП'!B48</f>
        <v>3889.59</v>
      </c>
      <c r="C48" s="6">
        <f>'МАКС_2кв._КС,ВМП,ДС,СМП'!C48+'ВТБ_2кв._КС,ВМП,ДС,СМП'!C48</f>
        <v>4.4740000000000002</v>
      </c>
      <c r="D48" s="6">
        <f>'МАКС_2кв._КС,ВМП,ДС,СМП'!D48+'ВТБ_2кв._КС,ВМП,ДС,СМП'!D48</f>
        <v>0</v>
      </c>
      <c r="E48" s="6">
        <f>'МАКС_2кв._КС,ВМП,ДС,СМП'!E48+'ВТБ_2кв._КС,ВМП,ДС,СМП'!E48</f>
        <v>620.01299999999992</v>
      </c>
      <c r="F48" s="6">
        <f>'МАКС_2кв._КС,ВМП,ДС,СМП'!F48+'ВТБ_2кв._КС,ВМП,ДС,СМП'!F48</f>
        <v>0</v>
      </c>
      <c r="G48" s="6">
        <f>'МАКС_2кв._КС,ВМП,ДС,СМП'!G48+'ВТБ_2кв._КС,ВМП,ДС,СМП'!G48</f>
        <v>6897</v>
      </c>
    </row>
    <row r="49" spans="1:7" ht="15.75">
      <c r="A49" s="10" t="s">
        <v>53</v>
      </c>
      <c r="B49" s="6">
        <f>'МАКС_2кв._КС,ВМП,ДС,СМП'!B49+'ВТБ_2кв._КС,ВМП,ДС,СМП'!B49</f>
        <v>1803.3389999999999</v>
      </c>
      <c r="C49" s="6">
        <f>'МАКС_2кв._КС,ВМП,ДС,СМП'!C49+'ВТБ_2кв._КС,ВМП,ДС,СМП'!C49</f>
        <v>0</v>
      </c>
      <c r="D49" s="6">
        <f>'МАКС_2кв._КС,ВМП,ДС,СМП'!D49+'ВТБ_2кв._КС,ВМП,ДС,СМП'!D49</f>
        <v>0</v>
      </c>
      <c r="E49" s="6">
        <f>'МАКС_2кв._КС,ВМП,ДС,СМП'!E49+'ВТБ_2кв._КС,ВМП,ДС,СМП'!E49</f>
        <v>24.999000000000002</v>
      </c>
      <c r="F49" s="6">
        <f>'МАКС_2кв._КС,ВМП,ДС,СМП'!F49+'ВТБ_2кв._КС,ВМП,ДС,СМП'!F49</f>
        <v>0</v>
      </c>
      <c r="G49" s="6">
        <f>'МАКС_2кв._КС,ВМП,ДС,СМП'!G49+'ВТБ_2кв._КС,ВМП,ДС,СМП'!G49</f>
        <v>0</v>
      </c>
    </row>
    <row r="50" spans="1:7" ht="15.75">
      <c r="A50" s="24" t="s">
        <v>54</v>
      </c>
      <c r="B50" s="6">
        <f>'МАКС_2кв._КС,ВМП,ДС,СМП'!B50+'ВТБ_2кв._КС,ВМП,ДС,СМП'!B50</f>
        <v>24.998999999999999</v>
      </c>
      <c r="C50" s="6">
        <f>'МАКС_2кв._КС,ВМП,ДС,СМП'!C50+'ВТБ_2кв._КС,ВМП,ДС,СМП'!C50</f>
        <v>0</v>
      </c>
      <c r="D50" s="6">
        <f>'МАКС_2кв._КС,ВМП,ДС,СМП'!D50+'ВТБ_2кв._КС,ВМП,ДС,СМП'!D50</f>
        <v>0</v>
      </c>
      <c r="E50" s="6">
        <f>'МАКС_2кв._КС,ВМП,ДС,СМП'!E50+'ВТБ_2кв._КС,ВМП,ДС,СМП'!E50</f>
        <v>12.500999999999999</v>
      </c>
      <c r="F50" s="6">
        <f>'МАКС_2кв._КС,ВМП,ДС,СМП'!F50+'ВТБ_2кв._КС,ВМП,ДС,СМП'!F50</f>
        <v>0</v>
      </c>
      <c r="G50" s="6">
        <f>'МАКС_2кв._КС,ВМП,ДС,СМП'!G50+'ВТБ_2кв._КС,ВМП,ДС,СМП'!G50</f>
        <v>0</v>
      </c>
    </row>
    <row r="51" spans="1:7" ht="31.5">
      <c r="A51" s="24" t="s">
        <v>55</v>
      </c>
      <c r="B51" s="6">
        <f>'МАКС_2кв._КС,ВМП,ДС,СМП'!B51+'ВТБ_2кв._КС,ВМП,ДС,СМП'!B51</f>
        <v>775.01700000000005</v>
      </c>
      <c r="C51" s="6">
        <f>'МАКС_2кв._КС,ВМП,ДС,СМП'!C51+'ВТБ_2кв._КС,ВМП,ДС,СМП'!C51</f>
        <v>0</v>
      </c>
      <c r="D51" s="6">
        <f>'МАКС_2кв._КС,ВМП,ДС,СМП'!D51+'ВТБ_2кв._КС,ВМП,ДС,СМП'!D51</f>
        <v>0</v>
      </c>
      <c r="E51" s="6">
        <f>'МАКС_2кв._КС,ВМП,ДС,СМП'!E51+'ВТБ_2кв._КС,ВМП,ДС,СМП'!E51</f>
        <v>45</v>
      </c>
      <c r="F51" s="6">
        <f>'МАКС_2кв._КС,ВМП,ДС,СМП'!F51+'ВТБ_2кв._КС,ВМП,ДС,СМП'!F51</f>
        <v>0</v>
      </c>
      <c r="G51" s="6">
        <f>'МАКС_2кв._КС,ВМП,ДС,СМП'!G51+'ВТБ_2кв._КС,ВМП,ДС,СМП'!G51</f>
        <v>0</v>
      </c>
    </row>
    <row r="52" spans="1:7" ht="15.75">
      <c r="A52" s="10" t="s">
        <v>56</v>
      </c>
      <c r="B52" s="6">
        <f>'МАКС_2кв._КС,ВМП,ДС,СМП'!B52+'ВТБ_2кв._КС,ВМП,ДС,СМП'!B52</f>
        <v>0</v>
      </c>
      <c r="C52" s="6">
        <f>'МАКС_2кв._КС,ВМП,ДС,СМП'!C52+'ВТБ_2кв._КС,ВМП,ДС,СМП'!C52</f>
        <v>0</v>
      </c>
      <c r="D52" s="6">
        <f>'МАКС_2кв._КС,ВМП,ДС,СМП'!D52+'ВТБ_2кв._КС,ВМП,ДС,СМП'!D52</f>
        <v>0</v>
      </c>
      <c r="E52" s="6">
        <f>'МАКС_2кв._КС,ВМП,ДС,СМП'!E52+'ВТБ_2кв._КС,ВМП,ДС,СМП'!E52</f>
        <v>1.2509999999999999</v>
      </c>
      <c r="F52" s="6">
        <f>'МАКС_2кв._КС,ВМП,ДС,СМП'!F52+'ВТБ_2кв._КС,ВМП,ДС,СМП'!F52</f>
        <v>0</v>
      </c>
      <c r="G52" s="6">
        <f>'МАКС_2кв._КС,ВМП,ДС,СМП'!G52+'ВТБ_2кв._КС,ВМП,ДС,СМП'!G52</f>
        <v>0</v>
      </c>
    </row>
    <row r="53" spans="1:7" ht="15.75">
      <c r="A53" s="10" t="s">
        <v>57</v>
      </c>
      <c r="B53" s="6">
        <f>'МАКС_2кв._КС,ВМП,ДС,СМП'!B53+'ВТБ_2кв._КС,ВМП,ДС,СМП'!B53</f>
        <v>0</v>
      </c>
      <c r="C53" s="6">
        <f>'МАКС_2кв._КС,ВМП,ДС,СМП'!C53+'ВТБ_2кв._КС,ВМП,ДС,СМП'!C53</f>
        <v>0</v>
      </c>
      <c r="D53" s="6">
        <f>'МАКС_2кв._КС,ВМП,ДС,СМП'!D53+'ВТБ_2кв._КС,ВМП,ДС,СМП'!D53</f>
        <v>0</v>
      </c>
      <c r="E53" s="6">
        <f>'МАКС_2кв._КС,ВМП,ДС,СМП'!E53+'ВТБ_2кв._КС,ВМП,ДС,СМП'!E53</f>
        <v>37.5</v>
      </c>
      <c r="F53" s="6">
        <f>'МАКС_2кв._КС,ВМП,ДС,СМП'!F53+'ВТБ_2кв._КС,ВМП,ДС,СМП'!F53</f>
        <v>0</v>
      </c>
      <c r="G53" s="6">
        <f>'МАКС_2кв._КС,ВМП,ДС,СМП'!G53+'ВТБ_2кв._КС,ВМП,ДС,СМП'!G53</f>
        <v>0</v>
      </c>
    </row>
    <row r="54" spans="1:7" ht="15.75">
      <c r="A54" s="5" t="s">
        <v>58</v>
      </c>
      <c r="B54" s="6">
        <f>'МАКС_2кв._КС,ВМП,ДС,СМП'!B54+'ВТБ_2кв._КС,ВМП,ДС,СМП'!B54</f>
        <v>0</v>
      </c>
      <c r="C54" s="6">
        <f>'МАКС_2кв._КС,ВМП,ДС,СМП'!C54+'ВТБ_2кв._КС,ВМП,ДС,СМП'!C54</f>
        <v>0</v>
      </c>
      <c r="D54" s="6">
        <f>'МАКС_2кв._КС,ВМП,ДС,СМП'!D54+'ВТБ_2кв._КС,ВМП,ДС,СМП'!D54</f>
        <v>0</v>
      </c>
      <c r="E54" s="6">
        <f>'МАКС_2кв._КС,ВМП,ДС,СМП'!E54+'ВТБ_2кв._КС,ВМП,ДС,СМП'!E54</f>
        <v>0.249</v>
      </c>
      <c r="F54" s="6">
        <f>'МАКС_2кв._КС,ВМП,ДС,СМП'!F54+'ВТБ_2кв._КС,ВМП,ДС,СМП'!F54</f>
        <v>0</v>
      </c>
      <c r="G54" s="6">
        <f>'МАКС_2кв._КС,ВМП,ДС,СМП'!G54+'ВТБ_2кв._КС,ВМП,ДС,СМП'!G54</f>
        <v>0</v>
      </c>
    </row>
    <row r="55" spans="1:7" ht="31.5">
      <c r="A55" s="25" t="s">
        <v>59</v>
      </c>
      <c r="B55" s="6">
        <f>'МАКС_2кв._КС,ВМП,ДС,СМП'!B55+'ВТБ_2кв._КС,ВМП,ДС,СМП'!B55</f>
        <v>1285.0050000000001</v>
      </c>
      <c r="C55" s="6">
        <f>'МАКС_2кв._КС,ВМП,ДС,СМП'!C55+'ВТБ_2кв._КС,ВМП,ДС,СМП'!C55</f>
        <v>0</v>
      </c>
      <c r="D55" s="6">
        <f>'МАКС_2кв._КС,ВМП,ДС,СМП'!D55+'ВТБ_2кв._КС,ВМП,ДС,СМП'!D55</f>
        <v>0</v>
      </c>
      <c r="E55" s="6">
        <f>'МАКС_2кв._КС,ВМП,ДС,СМП'!E55+'ВТБ_2кв._КС,ВМП,ДС,СМП'!E55</f>
        <v>600.00400000000002</v>
      </c>
      <c r="F55" s="6">
        <f>'МАКС_2кв._КС,ВМП,ДС,СМП'!F55+'ВТБ_2кв._КС,ВМП,ДС,СМП'!F55</f>
        <v>0</v>
      </c>
      <c r="G55" s="6">
        <f>'МАКС_2кв._КС,ВМП,ДС,СМП'!G55+'ВТБ_2кв._КС,ВМП,ДС,СМП'!G55</f>
        <v>0</v>
      </c>
    </row>
    <row r="56" spans="1:7" ht="15.75">
      <c r="A56" s="26" t="s">
        <v>60</v>
      </c>
      <c r="B56" s="6">
        <f>'МАКС_2кв._КС,ВМП,ДС,СМП'!B56+'ВТБ_2кв._КС,ВМП,ДС,СМП'!B56</f>
        <v>506.76</v>
      </c>
      <c r="C56" s="6">
        <f>'МАКС_2кв._КС,ВМП,ДС,СМП'!C56+'ВТБ_2кв._КС,ВМП,ДС,СМП'!C56</f>
        <v>0</v>
      </c>
      <c r="D56" s="6">
        <f>'МАКС_2кв._КС,ВМП,ДС,СМП'!D56+'ВТБ_2кв._КС,ВМП,ДС,СМП'!D56</f>
        <v>0</v>
      </c>
      <c r="E56" s="6">
        <f>'МАКС_2кв._КС,ВМП,ДС,СМП'!E56+'ВТБ_2кв._КС,ВМП,ДС,СМП'!E56</f>
        <v>129.61500000000001</v>
      </c>
      <c r="F56" s="6">
        <f>'МАКС_2кв._КС,ВМП,ДС,СМП'!F56+'ВТБ_2кв._КС,ВМП,ДС,СМП'!F56</f>
        <v>0</v>
      </c>
      <c r="G56" s="6">
        <f>'МАКС_2кв._КС,ВМП,ДС,СМП'!G56+'ВТБ_2кв._КС,ВМП,ДС,СМП'!G56</f>
        <v>1068.4670000000001</v>
      </c>
    </row>
    <row r="57" spans="1:7" ht="15.75">
      <c r="A57" s="27" t="s">
        <v>61</v>
      </c>
      <c r="B57" s="6">
        <f>'МАКС_2кв._КС,ВМП,ДС,СМП'!B57+'ВТБ_2кв._КС,ВМП,ДС,СМП'!B57</f>
        <v>896.10700000000031</v>
      </c>
      <c r="C57" s="6">
        <f>'МАКС_2кв._КС,ВМП,ДС,СМП'!C57+'ВТБ_2кв._КС,ВМП,ДС,СМП'!C57</f>
        <v>0</v>
      </c>
      <c r="D57" s="6">
        <f>'МАКС_2кв._КС,ВМП,ДС,СМП'!D57+'ВТБ_2кв._КС,ВМП,ДС,СМП'!D57</f>
        <v>0</v>
      </c>
      <c r="E57" s="6">
        <f>'МАКС_2кв._КС,ВМП,ДС,СМП'!E57+'ВТБ_2кв._КС,ВМП,ДС,СМП'!E57</f>
        <v>186.47700000000003</v>
      </c>
      <c r="F57" s="6">
        <f>'МАКС_2кв._КС,ВМП,ДС,СМП'!F57+'ВТБ_2кв._КС,ВМП,ДС,СМП'!F57</f>
        <v>0</v>
      </c>
      <c r="G57" s="6">
        <f>'МАКС_2кв._КС,ВМП,ДС,СМП'!G57+'ВТБ_2кв._КС,ВМП,ДС,СМП'!G57</f>
        <v>1792.7420000000002</v>
      </c>
    </row>
    <row r="58" spans="1:7" s="9" customFormat="1" ht="15.75">
      <c r="A58" s="11" t="s">
        <v>63</v>
      </c>
      <c r="B58" s="8">
        <f>SUM(B41:B57)</f>
        <v>15530.902</v>
      </c>
      <c r="C58" s="8">
        <f t="shared" ref="C58:G58" si="5">SUM(C41:C57)</f>
        <v>4.9750000000000005</v>
      </c>
      <c r="D58" s="8">
        <f t="shared" si="5"/>
        <v>0</v>
      </c>
      <c r="E58" s="8">
        <f t="shared" si="5"/>
        <v>5005.4009999999998</v>
      </c>
      <c r="F58" s="8">
        <f t="shared" si="5"/>
        <v>150.00299999999999</v>
      </c>
      <c r="G58" s="8">
        <f t="shared" si="5"/>
        <v>23074.821000000004</v>
      </c>
    </row>
    <row r="59" spans="1:7" ht="15.75">
      <c r="A59" s="24" t="s">
        <v>64</v>
      </c>
      <c r="B59" s="6">
        <f>'МАКС_2кв._КС,ВМП,ДС,СМП'!B59+'ВТБ_2кв._КС,ВМП,ДС,СМП'!B59</f>
        <v>25.007999999999999</v>
      </c>
      <c r="C59" s="6">
        <f>'МАКС_2кв._КС,ВМП,ДС,СМП'!C59+'ВТБ_2кв._КС,ВМП,ДС,СМП'!C59</f>
        <v>0</v>
      </c>
      <c r="D59" s="6">
        <f>'МАКС_2кв._КС,ВМП,ДС,СМП'!D59+'ВТБ_2кв._КС,ВМП,ДС,СМП'!D59</f>
        <v>0</v>
      </c>
      <c r="E59" s="6">
        <f>'МАКС_2кв._КС,ВМП,ДС,СМП'!E59+'ВТБ_2кв._КС,ВМП,ДС,СМП'!E59</f>
        <v>25.001999999999999</v>
      </c>
      <c r="F59" s="6">
        <f>'МАКС_2кв._КС,ВМП,ДС,СМП'!F59+'ВТБ_2кв._КС,ВМП,ДС,СМП'!F59</f>
        <v>0</v>
      </c>
      <c r="G59" s="6">
        <f>'МАКС_2кв._КС,ВМП,ДС,СМП'!G59+'ВТБ_2кв._КС,ВМП,ДС,СМП'!G59</f>
        <v>0</v>
      </c>
    </row>
    <row r="60" spans="1:7" ht="15.75">
      <c r="A60" s="24" t="s">
        <v>65</v>
      </c>
      <c r="B60" s="6">
        <f>'МАКС_2кв._КС,ВМП,ДС,СМП'!B60+'ВТБ_2кв._КС,ВМП,ДС,СМП'!B60</f>
        <v>0</v>
      </c>
      <c r="C60" s="6">
        <f>'МАКС_2кв._КС,ВМП,ДС,СМП'!C60+'ВТБ_2кв._КС,ВМП,ДС,СМП'!C60</f>
        <v>0</v>
      </c>
      <c r="D60" s="6">
        <f>'МАКС_2кв._КС,ВМП,ДС,СМП'!D60+'ВТБ_2кв._КС,ВМП,ДС,СМП'!D60</f>
        <v>0</v>
      </c>
      <c r="E60" s="6">
        <f>'МАКС_2кв._КС,ВМП,ДС,СМП'!E60+'ВТБ_2кв._КС,ВМП,ДС,СМП'!E60</f>
        <v>32.508000000000003</v>
      </c>
      <c r="F60" s="6">
        <f>'МАКС_2кв._КС,ВМП,ДС,СМП'!F60+'ВТБ_2кв._КС,ВМП,ДС,СМП'!F60</f>
        <v>0</v>
      </c>
      <c r="G60" s="6">
        <f>'МАКС_2кв._КС,ВМП,ДС,СМП'!G60+'ВТБ_2кв._КС,ВМП,ДС,СМП'!G60</f>
        <v>0</v>
      </c>
    </row>
    <row r="61" spans="1:7" ht="15.75">
      <c r="A61" s="24" t="s">
        <v>66</v>
      </c>
      <c r="B61" s="6">
        <f>'МАКС_2кв._КС,ВМП,ДС,СМП'!B61+'ВТБ_2кв._КС,ВМП,ДС,СМП'!B61</f>
        <v>0</v>
      </c>
      <c r="C61" s="6">
        <f>'МАКС_2кв._КС,ВМП,ДС,СМП'!C61+'ВТБ_2кв._КС,ВМП,ДС,СМП'!C61</f>
        <v>0</v>
      </c>
      <c r="D61" s="6">
        <f>'МАКС_2кв._КС,ВМП,ДС,СМП'!D61+'ВТБ_2кв._КС,ВМП,ДС,СМП'!D61</f>
        <v>0</v>
      </c>
      <c r="E61" s="6">
        <f>'МАКС_2кв._КС,ВМП,ДС,СМП'!E61+'ВТБ_2кв._КС,ВМП,ДС,СМП'!E61</f>
        <v>0</v>
      </c>
      <c r="F61" s="6">
        <f>'МАКС_2кв._КС,ВМП,ДС,СМП'!F61+'ВТБ_2кв._КС,ВМП,ДС,СМП'!F61</f>
        <v>0</v>
      </c>
      <c r="G61" s="6">
        <f>'МАКС_2кв._КС,ВМП,ДС,СМП'!G61+'ВТБ_2кв._КС,ВМП,ДС,СМП'!G61</f>
        <v>0</v>
      </c>
    </row>
    <row r="62" spans="1:7" ht="15.75">
      <c r="A62" s="24" t="s">
        <v>67</v>
      </c>
      <c r="B62" s="6">
        <f>'МАКС_2кв._КС,ВМП,ДС,СМП'!B62+'ВТБ_2кв._КС,ВМП,ДС,СМП'!B62</f>
        <v>0</v>
      </c>
      <c r="C62" s="6">
        <f>'МАКС_2кв._КС,ВМП,ДС,СМП'!C62+'ВТБ_2кв._КС,ВМП,ДС,СМП'!C62</f>
        <v>0</v>
      </c>
      <c r="D62" s="6">
        <f>'МАКС_2кв._КС,ВМП,ДС,СМП'!D62+'ВТБ_2кв._КС,ВМП,ДС,СМП'!D62</f>
        <v>0</v>
      </c>
      <c r="E62" s="6">
        <f>'МАКС_2кв._КС,ВМП,ДС,СМП'!E62+'ВТБ_2кв._КС,ВМП,ДС,СМП'!E62</f>
        <v>125.00700000000002</v>
      </c>
      <c r="F62" s="6">
        <f>'МАКС_2кв._КС,ВМП,ДС,СМП'!F62+'ВТБ_2кв._КС,ВМП,ДС,СМП'!F62</f>
        <v>0</v>
      </c>
      <c r="G62" s="6">
        <f>'МАКС_2кв._КС,ВМП,ДС,СМП'!G62+'ВТБ_2кв._КС,ВМП,ДС,СМП'!G62</f>
        <v>0</v>
      </c>
    </row>
    <row r="63" spans="1:7" ht="31.5">
      <c r="A63" s="10" t="s">
        <v>68</v>
      </c>
      <c r="B63" s="6">
        <f>'МАКС_2кв._КС,ВМП,ДС,СМП'!B63+'ВТБ_2кв._КС,ВМП,ДС,СМП'!B63</f>
        <v>0</v>
      </c>
      <c r="C63" s="6">
        <f>'МАКС_2кв._КС,ВМП,ДС,СМП'!C63+'ВТБ_2кв._КС,ВМП,ДС,СМП'!C63</f>
        <v>0</v>
      </c>
      <c r="D63" s="6">
        <f>'МАКС_2кв._КС,ВМП,ДС,СМП'!D63+'ВТБ_2кв._КС,ВМП,ДС,СМП'!D63</f>
        <v>0</v>
      </c>
      <c r="E63" s="6">
        <f>'МАКС_2кв._КС,ВМП,ДС,СМП'!E63+'ВТБ_2кв._КС,ВМП,ДС,СМП'!E63</f>
        <v>0</v>
      </c>
      <c r="F63" s="6">
        <f>'МАКС_2кв._КС,ВМП,ДС,СМП'!F63+'ВТБ_2кв._КС,ВМП,ДС,СМП'!F63</f>
        <v>0</v>
      </c>
      <c r="G63" s="6">
        <f>'МАКС_2кв._КС,ВМП,ДС,СМП'!G63+'ВТБ_2кв._КС,ВМП,ДС,СМП'!G63</f>
        <v>27343.75201</v>
      </c>
    </row>
    <row r="64" spans="1:7" ht="15.75">
      <c r="A64" s="29" t="s">
        <v>69</v>
      </c>
      <c r="B64" s="6">
        <f>'МАКС_2кв._КС,ВМП,ДС,СМП'!B64+'ВТБ_2кв._КС,ВМП,ДС,СМП'!B64</f>
        <v>0</v>
      </c>
      <c r="C64" s="6">
        <f>'МАКС_2кв._КС,ВМП,ДС,СМП'!C64+'ВТБ_2кв._КС,ВМП,ДС,СМП'!C64</f>
        <v>0</v>
      </c>
      <c r="D64" s="6">
        <f>'МАКС_2кв._КС,ВМП,ДС,СМП'!D64+'ВТБ_2кв._КС,ВМП,ДС,СМП'!D64</f>
        <v>0</v>
      </c>
      <c r="E64" s="6">
        <f>'МАКС_2кв._КС,ВМП,ДС,СМП'!E64+'ВТБ_2кв._КС,ВМП,ДС,СМП'!E64</f>
        <v>0</v>
      </c>
      <c r="F64" s="6">
        <f>'МАКС_2кв._КС,ВМП,ДС,СМП'!F64+'ВТБ_2кв._КС,ВМП,ДС,СМП'!F64</f>
        <v>0</v>
      </c>
      <c r="G64" s="6">
        <f>'МАКС_2кв._КС,ВМП,ДС,СМП'!G64+'ВТБ_2кв._КС,ВМП,ДС,СМП'!G64</f>
        <v>837.50101000000006</v>
      </c>
    </row>
    <row r="65" spans="1:7" ht="15.75">
      <c r="A65" s="30" t="s">
        <v>70</v>
      </c>
      <c r="B65" s="6">
        <f>'МАКС_2кв._КС,ВМП,ДС,СМП'!B65+'ВТБ_2кв._КС,ВМП,ДС,СМП'!B65</f>
        <v>0</v>
      </c>
      <c r="C65" s="6">
        <f>'МАКС_2кв._КС,ВМП,ДС,СМП'!C65+'ВТБ_2кв._КС,ВМП,ДС,СМП'!C65</f>
        <v>0</v>
      </c>
      <c r="D65" s="6">
        <f>'МАКС_2кв._КС,ВМП,ДС,СМП'!D65+'ВТБ_2кв._КС,ВМП,ДС,СМП'!D65</f>
        <v>0</v>
      </c>
      <c r="E65" s="6">
        <f>'МАКС_2кв._КС,ВМП,ДС,СМП'!E65+'ВТБ_2кв._КС,ВМП,ДС,СМП'!E65</f>
        <v>8.7480000000000011</v>
      </c>
      <c r="F65" s="6">
        <f>'МАКС_2кв._КС,ВМП,ДС,СМП'!F65+'ВТБ_2кв._КС,ВМП,ДС,СМП'!F65</f>
        <v>0</v>
      </c>
      <c r="G65" s="6">
        <f>'МАКС_2кв._КС,ВМП,ДС,СМП'!G65+'ВТБ_2кв._КС,ВМП,ДС,СМП'!G65</f>
        <v>0</v>
      </c>
    </row>
    <row r="66" spans="1:7" ht="15.75">
      <c r="A66" s="10" t="s">
        <v>71</v>
      </c>
      <c r="B66" s="6">
        <f>'МАКС_2кв._КС,ВМП,ДС,СМП'!B66+'ВТБ_2кв._КС,ВМП,ДС,СМП'!B66</f>
        <v>5.0009999999999994</v>
      </c>
      <c r="C66" s="6">
        <f>'МАКС_2кв._КС,ВМП,ДС,СМП'!C66+'ВТБ_2кв._КС,ВМП,ДС,СМП'!C66</f>
        <v>0</v>
      </c>
      <c r="D66" s="6">
        <f>'МАКС_2кв._КС,ВМП,ДС,СМП'!D66+'ВТБ_2кв._КС,ВМП,ДС,СМП'!D66</f>
        <v>0</v>
      </c>
      <c r="E66" s="6">
        <f>'МАКС_2кв._КС,ВМП,ДС,СМП'!E66+'ВТБ_2кв._КС,ВМП,ДС,СМП'!E66</f>
        <v>0</v>
      </c>
      <c r="F66" s="6">
        <f>'МАКС_2кв._КС,ВМП,ДС,СМП'!F66+'ВТБ_2кв._КС,ВМП,ДС,СМП'!F66</f>
        <v>0</v>
      </c>
      <c r="G66" s="6">
        <f>'МАКС_2кв._КС,ВМП,ДС,СМП'!G66+'ВТБ_2кв._КС,ВМП,ДС,СМП'!G66</f>
        <v>0</v>
      </c>
    </row>
    <row r="67" spans="1:7" ht="15.75">
      <c r="A67" s="24" t="s">
        <v>72</v>
      </c>
      <c r="B67" s="6">
        <f>'МАКС_2кв._КС,ВМП,ДС,СМП'!B67+'ВТБ_2кв._КС,ВМП,ДС,СМП'!B67</f>
        <v>0</v>
      </c>
      <c r="C67" s="6">
        <f>'МАКС_2кв._КС,ВМП,ДС,СМП'!C67+'ВТБ_2кв._КС,ВМП,ДС,СМП'!C67</f>
        <v>0</v>
      </c>
      <c r="D67" s="6">
        <f>'МАКС_2кв._КС,ВМП,ДС,СМП'!D67+'ВТБ_2кв._КС,ВМП,ДС,СМП'!D67</f>
        <v>0</v>
      </c>
      <c r="E67" s="6">
        <f>'МАКС_2кв._КС,ВМП,ДС,СМП'!E67+'ВТБ_2кв._КС,ВМП,ДС,СМП'!E67</f>
        <v>0</v>
      </c>
      <c r="F67" s="6">
        <f>'МАКС_2кв._КС,ВМП,ДС,СМП'!F67+'ВТБ_2кв._КС,ВМП,ДС,СМП'!F67</f>
        <v>0</v>
      </c>
      <c r="G67" s="6">
        <f>'МАКС_2кв._КС,ВМП,ДС,СМП'!G67+'ВТБ_2кв._КС,ВМП,ДС,СМП'!G67</f>
        <v>0</v>
      </c>
    </row>
    <row r="68" spans="1:7" s="9" customFormat="1" ht="15.75">
      <c r="A68" s="31" t="s">
        <v>73</v>
      </c>
      <c r="B68" s="8">
        <f>SUM(B59:B67)</f>
        <v>30.009</v>
      </c>
      <c r="C68" s="8">
        <f t="shared" ref="C68:G68" si="6">SUM(C59:C67)</f>
        <v>0</v>
      </c>
      <c r="D68" s="8">
        <f t="shared" si="6"/>
        <v>0</v>
      </c>
      <c r="E68" s="8">
        <f t="shared" si="6"/>
        <v>191.26500000000001</v>
      </c>
      <c r="F68" s="8">
        <f t="shared" si="6"/>
        <v>0</v>
      </c>
      <c r="G68" s="8">
        <f t="shared" si="6"/>
        <v>28181.25302</v>
      </c>
    </row>
    <row r="69" spans="1:7" ht="15.75">
      <c r="A69" s="15" t="s">
        <v>74</v>
      </c>
      <c r="B69" s="6">
        <f>'МАКС_2кв._КС,ВМП,ДС,СМП'!B69+'ВТБ_2кв._КС,ВМП,ДС,СМП'!B69</f>
        <v>105.00599999999999</v>
      </c>
      <c r="C69" s="6">
        <f>'МАКС_2кв._КС,ВМП,ДС,СМП'!C69+'ВТБ_2кв._КС,ВМП,ДС,СМП'!C69</f>
        <v>0</v>
      </c>
      <c r="D69" s="6">
        <f>'МАКС_2кв._КС,ВМП,ДС,СМП'!D69+'ВТБ_2кв._КС,ВМП,ДС,СМП'!D69</f>
        <v>0</v>
      </c>
      <c r="E69" s="6">
        <f>'МАКС_2кв._КС,ВМП,ДС,СМП'!E69+'ВТБ_2кв._КС,ВМП,ДС,СМП'!E69</f>
        <v>57.88900000000001</v>
      </c>
      <c r="F69" s="6">
        <f>'МАКС_2кв._КС,ВМП,ДС,СМП'!F69+'ВТБ_2кв._КС,ВМП,ДС,СМП'!F69</f>
        <v>0</v>
      </c>
      <c r="G69" s="6">
        <f>'МАКС_2кв._КС,ВМП,ДС,СМП'!G69+'ВТБ_2кв._КС,ВМП,ДС,СМП'!G69</f>
        <v>444.08500000000004</v>
      </c>
    </row>
    <row r="70" spans="1:7" ht="15.75">
      <c r="A70" s="15" t="s">
        <v>75</v>
      </c>
      <c r="B70" s="6">
        <f>'МАКС_2кв._КС,ВМП,ДС,СМП'!B70+'ВТБ_2кв._КС,ВМП,ДС,СМП'!B70</f>
        <v>44.887999999999998</v>
      </c>
      <c r="C70" s="6">
        <f>'МАКС_2кв._КС,ВМП,ДС,СМП'!C70+'ВТБ_2кв._КС,ВМП,ДС,СМП'!C70</f>
        <v>0</v>
      </c>
      <c r="D70" s="6">
        <f>'МАКС_2кв._КС,ВМП,ДС,СМП'!D70+'ВТБ_2кв._КС,ВМП,ДС,СМП'!D70</f>
        <v>0</v>
      </c>
      <c r="E70" s="6">
        <f>'МАКС_2кв._КС,ВМП,ДС,СМП'!E70+'ВТБ_2кв._КС,ВМП,ДС,СМП'!E70</f>
        <v>27.756999999999998</v>
      </c>
      <c r="F70" s="6">
        <f>'МАКС_2кв._КС,ВМП,ДС,СМП'!F70+'ВТБ_2кв._КС,ВМП,ДС,СМП'!F70</f>
        <v>0</v>
      </c>
      <c r="G70" s="6">
        <f>'МАКС_2кв._КС,ВМП,ДС,СМП'!G70+'ВТБ_2кв._КС,ВМП,ДС,СМП'!G70</f>
        <v>268.35500000000002</v>
      </c>
    </row>
    <row r="71" spans="1:7" ht="15.75">
      <c r="A71" s="15" t="s">
        <v>76</v>
      </c>
      <c r="B71" s="6">
        <f>'МАКС_2кв._КС,ВМП,ДС,СМП'!B71+'ВТБ_2кв._КС,ВМП,ДС,СМП'!B71</f>
        <v>16.548999999999999</v>
      </c>
      <c r="C71" s="6">
        <f>'МАКС_2кв._КС,ВМП,ДС,СМП'!C71+'ВТБ_2кв._КС,ВМП,ДС,СМП'!C71</f>
        <v>0</v>
      </c>
      <c r="D71" s="6">
        <f>'МАКС_2кв._КС,ВМП,ДС,СМП'!D71+'ВТБ_2кв._КС,ВМП,ДС,СМП'!D71</f>
        <v>0</v>
      </c>
      <c r="E71" s="6">
        <f>'МАКС_2кв._КС,ВМП,ДС,СМП'!E71+'ВТБ_2кв._КС,ВМП,ДС,СМП'!E71</f>
        <v>19.258000000000003</v>
      </c>
      <c r="F71" s="6">
        <f>'МАКС_2кв._КС,ВМП,ДС,СМП'!F71+'ВТБ_2кв._КС,ВМП,ДС,СМП'!F71</f>
        <v>0</v>
      </c>
      <c r="G71" s="6">
        <f>'МАКС_2кв._КС,ВМП,ДС,СМП'!G71+'ВТБ_2кв._КС,ВМП,ДС,СМП'!G71</f>
        <v>161.12900000000002</v>
      </c>
    </row>
    <row r="72" spans="1:7" ht="15.75">
      <c r="A72" s="15" t="s">
        <v>77</v>
      </c>
      <c r="B72" s="6">
        <f>'МАКС_2кв._КС,ВМП,ДС,СМП'!B72+'ВТБ_2кв._КС,ВМП,ДС,СМП'!B72</f>
        <v>26.218</v>
      </c>
      <c r="C72" s="6">
        <f>'МАКС_2кв._КС,ВМП,ДС,СМП'!C72+'ВТБ_2кв._КС,ВМП,ДС,СМП'!C72</f>
        <v>0</v>
      </c>
      <c r="D72" s="6">
        <f>'МАКС_2кв._КС,ВМП,ДС,СМП'!D72+'ВТБ_2кв._КС,ВМП,ДС,СМП'!D72</f>
        <v>0</v>
      </c>
      <c r="E72" s="6">
        <f>'МАКС_2кв._КС,ВМП,ДС,СМП'!E72+'ВТБ_2кв._КС,ВМП,ДС,СМП'!E72</f>
        <v>30.972000000000001</v>
      </c>
      <c r="F72" s="6">
        <f>'МАКС_2кв._КС,ВМП,ДС,СМП'!F72+'ВТБ_2кв._КС,ВМП,ДС,СМП'!F72</f>
        <v>0</v>
      </c>
      <c r="G72" s="6">
        <f>'МАКС_2кв._КС,ВМП,ДС,СМП'!G72+'ВТБ_2кв._КС,ВМП,ДС,СМП'!G72</f>
        <v>241.935</v>
      </c>
    </row>
    <row r="73" spans="1:7" ht="15.75">
      <c r="A73" s="15" t="s">
        <v>78</v>
      </c>
      <c r="B73" s="6">
        <f>'МАКС_2кв._КС,ВМП,ДС,СМП'!B73+'ВТБ_2кв._КС,ВМП,ДС,СМП'!B73</f>
        <v>26.504999999999999</v>
      </c>
      <c r="C73" s="6">
        <f>'МАКС_2кв._КС,ВМП,ДС,СМП'!C73+'ВТБ_2кв._КС,ВМП,ДС,СМП'!C73</f>
        <v>0</v>
      </c>
      <c r="D73" s="6">
        <f>'МАКС_2кв._КС,ВМП,ДС,СМП'!D73+'ВТБ_2кв._КС,ВМП,ДС,СМП'!D73</f>
        <v>0</v>
      </c>
      <c r="E73" s="6">
        <f>'МАКС_2кв._КС,ВМП,ДС,СМП'!E73+'ВТБ_2кв._КС,ВМП,ДС,СМП'!E73</f>
        <v>33.302</v>
      </c>
      <c r="F73" s="6">
        <f>'МАКС_2кв._КС,ВМП,ДС,СМП'!F73+'ВТБ_2кв._КС,ВМП,ДС,СМП'!F73</f>
        <v>0</v>
      </c>
      <c r="G73" s="6">
        <f>'МАКС_2кв._КС,ВМП,ДС,СМП'!G73+'ВТБ_2кв._КС,ВМП,ДС,СМП'!G73</f>
        <v>161.85000000000002</v>
      </c>
    </row>
    <row r="74" spans="1:7" ht="15.75">
      <c r="A74" s="15" t="s">
        <v>79</v>
      </c>
      <c r="B74" s="6">
        <f>'МАКС_2кв._КС,ВМП,ДС,СМП'!B74+'ВТБ_2кв._КС,ВМП,ДС,СМП'!B74</f>
        <v>36.069000000000003</v>
      </c>
      <c r="C74" s="6">
        <f>'МАКС_2кв._КС,ВМП,ДС,СМП'!C74+'ВТБ_2кв._КС,ВМП,ДС,СМП'!C74</f>
        <v>0</v>
      </c>
      <c r="D74" s="6">
        <f>'МАКС_2кв._КС,ВМП,ДС,СМП'!D74+'ВТБ_2кв._КС,ВМП,ДС,СМП'!D74</f>
        <v>0</v>
      </c>
      <c r="E74" s="6">
        <f>'МАКС_2кв._КС,ВМП,ДС,СМП'!E74+'ВТБ_2кв._КС,ВМП,ДС,СМП'!E74</f>
        <v>31.067999999999998</v>
      </c>
      <c r="F74" s="6">
        <f>'МАКС_2кв._КС,ВМП,ДС,СМП'!F74+'ВТБ_2кв._КС,ВМП,ДС,СМП'!F74</f>
        <v>0</v>
      </c>
      <c r="G74" s="6">
        <f>'МАКС_2кв._КС,ВМП,ДС,СМП'!G74+'ВТБ_2кв._КС,ВМП,ДС,СМП'!G74</f>
        <v>210</v>
      </c>
    </row>
    <row r="75" spans="1:7" ht="15.75">
      <c r="A75" s="15" t="s">
        <v>80</v>
      </c>
      <c r="B75" s="6">
        <f>'МАКС_2кв._КС,ВМП,ДС,СМП'!B75+'ВТБ_2кв._КС,ВМП,ДС,СМП'!B75</f>
        <v>49.178999999999995</v>
      </c>
      <c r="C75" s="6">
        <f>'МАКС_2кв._КС,ВМП,ДС,СМП'!C75+'ВТБ_2кв._КС,ВМП,ДС,СМП'!C75</f>
        <v>0</v>
      </c>
      <c r="D75" s="6">
        <f>'МАКС_2кв._КС,ВМП,ДС,СМП'!D75+'ВТБ_2кв._КС,ВМП,ДС,СМП'!D75</f>
        <v>0</v>
      </c>
      <c r="E75" s="6">
        <f>'МАКС_2кв._КС,ВМП,ДС,СМП'!E75+'ВТБ_2кв._КС,ВМП,ДС,СМП'!E75</f>
        <v>30.909000000000002</v>
      </c>
      <c r="F75" s="6">
        <f>'МАКС_2кв._КС,ВМП,ДС,СМП'!F75+'ВТБ_2кв._КС,ВМП,ДС,СМП'!F75</f>
        <v>0</v>
      </c>
      <c r="G75" s="6">
        <f>'МАКС_2кв._КС,ВМП,ДС,СМП'!G75+'ВТБ_2кв._КС,ВМП,ДС,СМП'!G75</f>
        <v>236.322</v>
      </c>
    </row>
    <row r="76" spans="1:7" ht="15.75">
      <c r="A76" s="15" t="s">
        <v>81</v>
      </c>
      <c r="B76" s="6">
        <f>'МАКС_2кв._КС,ВМП,ДС,СМП'!B76+'ВТБ_2кв._КС,ВМП,ДС,СМП'!B76</f>
        <v>41.167999999999985</v>
      </c>
      <c r="C76" s="6">
        <f>'МАКС_2кв._КС,ВМП,ДС,СМП'!C76+'ВТБ_2кв._КС,ВМП,ДС,СМП'!C76</f>
        <v>0</v>
      </c>
      <c r="D76" s="6">
        <f>'МАКС_2кв._КС,ВМП,ДС,СМП'!D76+'ВТБ_2кв._КС,ВМП,ДС,СМП'!D76</f>
        <v>0</v>
      </c>
      <c r="E76" s="6">
        <f>'МАКС_2кв._КС,ВМП,ДС,СМП'!E76+'ВТБ_2кв._КС,ВМП,ДС,СМП'!E76</f>
        <v>27.070999999999998</v>
      </c>
      <c r="F76" s="6">
        <f>'МАКС_2кв._КС,ВМП,ДС,СМП'!F76+'ВТБ_2кв._КС,ВМП,ДС,СМП'!F76</f>
        <v>0</v>
      </c>
      <c r="G76" s="6">
        <f>'МАКС_2кв._КС,ВМП,ДС,СМП'!G76+'ВТБ_2кв._КС,ВМП,ДС,СМП'!G76</f>
        <v>212.78100000000001</v>
      </c>
    </row>
    <row r="77" spans="1:7" ht="15.75">
      <c r="A77" s="15" t="s">
        <v>82</v>
      </c>
      <c r="B77" s="6">
        <f>'МАКС_2кв._КС,ВМП,ДС,СМП'!B77+'ВТБ_2кв._КС,ВМП,ДС,СМП'!B77</f>
        <v>35.698999999999998</v>
      </c>
      <c r="C77" s="6">
        <f>'МАКС_2кв._КС,ВМП,ДС,СМП'!C77+'ВТБ_2кв._КС,ВМП,ДС,СМП'!C77</f>
        <v>0</v>
      </c>
      <c r="D77" s="6">
        <f>'МАКС_2кв._КС,ВМП,ДС,СМП'!D77+'ВТБ_2кв._КС,ВМП,ДС,СМП'!D77</f>
        <v>0</v>
      </c>
      <c r="E77" s="6">
        <f>'МАКС_2кв._КС,ВМП,ДС,СМП'!E77+'ВТБ_2кв._КС,ВМП,ДС,СМП'!E77</f>
        <v>15.401</v>
      </c>
      <c r="F77" s="6">
        <f>'МАКС_2кв._КС,ВМП,ДС,СМП'!F77+'ВТБ_2кв._КС,ВМП,ДС,СМП'!F77</f>
        <v>0</v>
      </c>
      <c r="G77" s="6">
        <f>'МАКС_2кв._КС,ВМП,ДС,СМП'!G77+'ВТБ_2кв._КС,ВМП,ДС,СМП'!G77</f>
        <v>149.95000000000002</v>
      </c>
    </row>
    <row r="78" spans="1:7" ht="15.75">
      <c r="A78" s="32" t="s">
        <v>83</v>
      </c>
      <c r="B78" s="6">
        <f>'МАКС_2кв._КС,ВМП,ДС,СМП'!B78+'ВТБ_2кв._КС,ВМП,ДС,СМП'!B78</f>
        <v>142.81299999999999</v>
      </c>
      <c r="C78" s="6">
        <f>'МАКС_2кв._КС,ВМП,ДС,СМП'!C78+'ВТБ_2кв._КС,ВМП,ДС,СМП'!C78</f>
        <v>0</v>
      </c>
      <c r="D78" s="6">
        <f>'МАКС_2кв._КС,ВМП,ДС,СМП'!D78+'ВТБ_2кв._КС,ВМП,ДС,СМП'!D78</f>
        <v>0</v>
      </c>
      <c r="E78" s="6">
        <f>'МАКС_2кв._КС,ВМП,ДС,СМП'!E78+'ВТБ_2кв._КС,ВМП,ДС,СМП'!E78</f>
        <v>61.602999999999987</v>
      </c>
      <c r="F78" s="6">
        <f>'МАКС_2кв._КС,ВМП,ДС,СМП'!F78+'ВТБ_2кв._КС,ВМП,ДС,СМП'!F78</f>
        <v>0</v>
      </c>
      <c r="G78" s="6">
        <f>'МАКС_2кв._КС,ВМП,ДС,СМП'!G78+'ВТБ_2кв._КС,ВМП,ДС,СМП'!G78</f>
        <v>599.798</v>
      </c>
    </row>
    <row r="79" spans="1:7" ht="15.75">
      <c r="A79" s="33" t="s">
        <v>84</v>
      </c>
      <c r="B79" s="6">
        <f>'МАКС_2кв._КС,ВМП,ДС,СМП'!B79+'ВТБ_2кв._КС,ВМП,ДС,СМП'!B79</f>
        <v>106.005</v>
      </c>
      <c r="C79" s="6">
        <f>'МАКС_2кв._КС,ВМП,ДС,СМП'!C79+'ВТБ_2кв._КС,ВМП,ДС,СМП'!C79</f>
        <v>0</v>
      </c>
      <c r="D79" s="6">
        <f>'МАКС_2кв._КС,ВМП,ДС,СМП'!D79+'ВТБ_2кв._КС,ВМП,ДС,СМП'!D79</f>
        <v>0</v>
      </c>
      <c r="E79" s="6">
        <f>'МАКС_2кв._КС,ВМП,ДС,СМП'!E79+'ВТБ_2кв._КС,ВМП,ДС,СМП'!E79</f>
        <v>133.20400000000001</v>
      </c>
      <c r="F79" s="6">
        <f>'МАКС_2кв._КС,ВМП,ДС,СМП'!F79+'ВТБ_2кв._КС,ВМП,ДС,СМП'!F79</f>
        <v>0</v>
      </c>
      <c r="G79" s="6">
        <f>'МАКС_2кв._КС,ВМП,ДС,СМП'!G79+'ВТБ_2кв._КС,ВМП,ДС,СМП'!G79</f>
        <v>647.4</v>
      </c>
    </row>
    <row r="80" spans="1:7" ht="15.75">
      <c r="A80" s="34" t="s">
        <v>85</v>
      </c>
      <c r="B80" s="6">
        <f>'МАКС_2кв._КС,ВМП,ДС,СМП'!B80+'ВТБ_2кв._КС,ВМП,ДС,СМП'!B80</f>
        <v>99.198000000000008</v>
      </c>
      <c r="C80" s="6">
        <f>'МАКС_2кв._КС,ВМП,ДС,СМП'!C80+'ВТБ_2кв._КС,ВМП,ДС,СМП'!C80</f>
        <v>0</v>
      </c>
      <c r="D80" s="6">
        <f>'МАКС_2кв._КС,ВМП,ДС,СМП'!D80+'ВТБ_2кв._КС,ВМП,ДС,СМП'!D80</f>
        <v>0</v>
      </c>
      <c r="E80" s="6">
        <f>'МАКС_2кв._КС,ВМП,ДС,СМП'!E80+'ВТБ_2кв._КС,ВМП,ДС,СМП'!E80</f>
        <v>85.442999999999998</v>
      </c>
      <c r="F80" s="6">
        <f>'МАКС_2кв._КС,ВМП,ДС,СМП'!F80+'ВТБ_2кв._КС,ВМП,ДС,СМП'!F80</f>
        <v>0</v>
      </c>
      <c r="G80" s="6">
        <f>'МАКС_2кв._КС,ВМП,ДС,СМП'!G80+'ВТБ_2кв._КС,ВМП,ДС,СМП'!G80</f>
        <v>577.5</v>
      </c>
    </row>
    <row r="81" spans="1:7" ht="15.75">
      <c r="A81" s="35" t="s">
        <v>86</v>
      </c>
      <c r="B81" s="6">
        <f>'МАКС_2кв._КС,ВМП,ДС,СМП'!B81+'ВТБ_2кв._КС,ВМП,ДС,СМП'!B81</f>
        <v>77.853000000000009</v>
      </c>
      <c r="C81" s="6">
        <f>'МАКС_2кв._КС,ВМП,ДС,СМП'!C81+'ВТБ_2кв._КС,ВМП,ДС,СМП'!C81</f>
        <v>0</v>
      </c>
      <c r="D81" s="6">
        <f>'МАКС_2кв._КС,ВМП,ДС,СМП'!D81+'ВТБ_2кв._КС,ВМП,ДС,СМП'!D81</f>
        <v>0</v>
      </c>
      <c r="E81" s="6">
        <f>'МАКС_2кв._КС,ВМП,ДС,СМП'!E81+'ВТБ_2кв._КС,ВМП,ДС,СМП'!E81</f>
        <v>48.945000000000014</v>
      </c>
      <c r="F81" s="6">
        <f>'МАКС_2кв._КС,ВМП,ДС,СМП'!F81+'ВТБ_2кв._КС,ВМП,ДС,СМП'!F81</f>
        <v>0</v>
      </c>
      <c r="G81" s="6">
        <f>'МАКС_2кв._КС,ВМП,ДС,СМП'!G81+'ВТБ_2кв._КС,ВМП,ДС,СМП'!G81</f>
        <v>374.178</v>
      </c>
    </row>
    <row r="82" spans="1:7" ht="15.75">
      <c r="A82" s="35" t="s">
        <v>87</v>
      </c>
      <c r="B82" s="6">
        <f>'МАКС_2кв._КС,ВМП,ДС,СМП'!B82+'ВТБ_2кв._КС,ВМП,ДС,СМП'!B82</f>
        <v>41.518999999999998</v>
      </c>
      <c r="C82" s="6">
        <f>'МАКС_2кв._КС,ВМП,ДС,СМП'!C82+'ВТБ_2кв._КС,ВМП,ДС,СМП'!C82</f>
        <v>0</v>
      </c>
      <c r="D82" s="6">
        <f>'МАКС_2кв._КС,ВМП,ДС,СМП'!D82+'ВТБ_2кв._КС,ВМП,ДС,СМП'!D82</f>
        <v>0</v>
      </c>
      <c r="E82" s="6">
        <f>'МАКС_2кв._КС,ВМП,ДС,СМП'!E82+'ВТБ_2кв._КС,ВМП,ДС,СМП'!E82</f>
        <v>49.037999999999997</v>
      </c>
      <c r="F82" s="6">
        <f>'МАКС_2кв._КС,ВМП,ДС,СМП'!F82+'ВТБ_2кв._КС,ВМП,ДС,СМП'!F82</f>
        <v>0</v>
      </c>
      <c r="G82" s="6">
        <f>'МАКС_2кв._КС,ВМП,ДС,СМП'!G82+'ВТБ_2кв._КС,ВМП,ДС,СМП'!G82</f>
        <v>383.06400000000002</v>
      </c>
    </row>
    <row r="83" spans="1:7" ht="15.75">
      <c r="A83" s="35" t="s">
        <v>88</v>
      </c>
      <c r="B83" s="6">
        <f>'МАКС_2кв._КС,ВМП,ДС,СМП'!B83+'ВТБ_2кв._КС,ВМП,ДС,СМП'!B83</f>
        <v>26.210000000000004</v>
      </c>
      <c r="C83" s="6">
        <f>'МАКС_2кв._КС,ВМП,ДС,СМП'!C83+'ВТБ_2кв._КС,ВМП,ДС,СМП'!C83</f>
        <v>0</v>
      </c>
      <c r="D83" s="6">
        <f>'МАКС_2кв._КС,ВМП,ДС,СМП'!D83+'ВТБ_2кв._КС,ВМП,ДС,СМП'!D83</f>
        <v>0</v>
      </c>
      <c r="E83" s="6">
        <f>'МАКС_2кв._КС,ВМП,ДС,СМП'!E83+'ВТБ_2кв._КС,ВМП,ДС,СМП'!E83</f>
        <v>30.491</v>
      </c>
      <c r="F83" s="6">
        <f>'МАКС_2кв._КС,ВМП,ДС,СМП'!F83+'ВТБ_2кв._КС,ВМП,ДС,СМП'!F83</f>
        <v>0</v>
      </c>
      <c r="G83" s="6">
        <f>'МАКС_2кв._КС,ВМП,ДС,СМП'!G83+'ВТБ_2кв._КС,ВМП,ДС,СМП'!G83</f>
        <v>255.12099999999998</v>
      </c>
    </row>
    <row r="84" spans="1:7" ht="15.75">
      <c r="A84" s="36" t="s">
        <v>89</v>
      </c>
      <c r="B84" s="6">
        <f>'МАКС_2кв._КС,ВМП,ДС,СМП'!B84+'ВТБ_2кв._КС,ВМП,ДС,СМП'!B84</f>
        <v>59.589999999999996</v>
      </c>
      <c r="C84" s="6">
        <f>'МАКС_2кв._КС,ВМП,ДС,СМП'!C84+'ВТБ_2кв._КС,ВМП,ДС,СМП'!C84</f>
        <v>0</v>
      </c>
      <c r="D84" s="6">
        <f>'МАКС_2кв._КС,ВМП,ДС,СМП'!D84+'ВТБ_2кв._КС,ВМП,ДС,СМП'!D84</f>
        <v>0</v>
      </c>
      <c r="E84" s="6">
        <f>'МАКС_2кв._КС,ВМП,ДС,СМП'!E84+'ВТБ_2кв._КС,ВМП,ДС,СМП'!E84</f>
        <v>39.183999999999997</v>
      </c>
      <c r="F84" s="6">
        <f>'МАКС_2кв._КС,ВМП,ДС,СМП'!F84+'ВТБ_2кв._КС,ВМП,ДС,СМП'!F84</f>
        <v>0</v>
      </c>
      <c r="G84" s="6">
        <f>'МАКС_2кв._КС,ВМП,ДС,СМП'!G84+'ВТБ_2кв._КС,ВМП,ДС,СМП'!G84</f>
        <v>307.971</v>
      </c>
    </row>
    <row r="85" spans="1:7" ht="15.75">
      <c r="A85" s="37" t="s">
        <v>90</v>
      </c>
      <c r="B85" s="6">
        <f>'МАКС_2кв._КС,ВМП,ДС,СМП'!B85+'ВТБ_2кв._КС,ВМП,ДС,СМП'!B85</f>
        <v>25.866999999999997</v>
      </c>
      <c r="C85" s="6">
        <f>'МАКС_2кв._КС,ВМП,ДС,СМП'!C85+'ВТБ_2кв._КС,ВМП,ДС,СМП'!C85</f>
        <v>0</v>
      </c>
      <c r="D85" s="6">
        <f>'МАКС_2кв._КС,ВМП,ДС,СМП'!D85+'ВТБ_2кв._КС,ВМП,ДС,СМП'!D85</f>
        <v>0</v>
      </c>
      <c r="E85" s="6">
        <f>'МАКС_2кв._КС,ВМП,ДС,СМП'!E85+'ВТБ_2кв._КС,ВМП,ДС,СМП'!E85</f>
        <v>15.994999999999999</v>
      </c>
      <c r="F85" s="6">
        <f>'МАКС_2кв._КС,ВМП,ДС,СМП'!F85+'ВТБ_2кв._КС,ВМП,ДС,СМП'!F85</f>
        <v>0</v>
      </c>
      <c r="G85" s="6">
        <f>'МАКС_2кв._КС,ВМП,ДС,СМП'!G85+'ВТБ_2кв._КС,ВМП,ДС,СМП'!G85</f>
        <v>154.64500000000001</v>
      </c>
    </row>
    <row r="86" spans="1:7" ht="15.75">
      <c r="A86" s="37" t="s">
        <v>91</v>
      </c>
      <c r="B86" s="6">
        <f>'МАКС_2кв._КС,ВМП,ДС,СМП'!B86+'ВТБ_2кв._КС,ВМП,ДС,СМП'!B86</f>
        <v>60.515999999999998</v>
      </c>
      <c r="C86" s="6">
        <f>'МАКС_2кв._КС,ВМП,ДС,СМП'!C86+'ВТБ_2кв._КС,ВМП,ДС,СМП'!C86</f>
        <v>0</v>
      </c>
      <c r="D86" s="6">
        <f>'МАКС_2кв._КС,ВМП,ДС,СМП'!D86+'ВТБ_2кв._КС,ВМП,ДС,СМП'!D86</f>
        <v>0</v>
      </c>
      <c r="E86" s="6">
        <f>'МАКС_2кв._КС,ВМП,ДС,СМП'!E86+'ВТБ_2кв._КС,ВМП,ДС,СМП'!E86</f>
        <v>33.358999999999995</v>
      </c>
      <c r="F86" s="6">
        <f>'МАКС_2кв._КС,ВМП,ДС,СМП'!F86+'ВТБ_2кв._КС,ВМП,ДС,СМП'!F86</f>
        <v>0</v>
      </c>
      <c r="G86" s="6">
        <f>'МАКС_2кв._КС,ВМП,ДС,СМП'!G86+'ВТБ_2кв._КС,ВМП,ДС,СМП'!G86</f>
        <v>255.91400000000002</v>
      </c>
    </row>
    <row r="87" spans="1:7" s="9" customFormat="1" ht="15.75">
      <c r="A87" s="31" t="s">
        <v>92</v>
      </c>
      <c r="B87" s="8">
        <f>SUM(B69:B86)</f>
        <v>1020.8519999999999</v>
      </c>
      <c r="C87" s="8">
        <f t="shared" ref="C87:G87" si="7">SUM(C69:C86)</f>
        <v>0</v>
      </c>
      <c r="D87" s="8">
        <f t="shared" si="7"/>
        <v>0</v>
      </c>
      <c r="E87" s="8">
        <f t="shared" si="7"/>
        <v>770.88900000000012</v>
      </c>
      <c r="F87" s="8">
        <f t="shared" si="7"/>
        <v>0</v>
      </c>
      <c r="G87" s="8">
        <f t="shared" si="7"/>
        <v>5641.9980000000005</v>
      </c>
    </row>
    <row r="88" spans="1:7" ht="31.5">
      <c r="A88" s="24" t="s">
        <v>93</v>
      </c>
      <c r="B88" s="6">
        <f>'МАКС_2кв._КС,ВМП,ДС,СМП'!B88+'ВТБ_2кв._КС,ВМП,ДС,СМП'!B88</f>
        <v>12.497999999999999</v>
      </c>
      <c r="C88" s="6">
        <f>'МАКС_2кв._КС,ВМП,ДС,СМП'!C88+'ВТБ_2кв._КС,ВМП,ДС,СМП'!C88</f>
        <v>99.998999999999995</v>
      </c>
      <c r="D88" s="6">
        <f>'МАКС_2кв._КС,ВМП,ДС,СМП'!D88+'ВТБ_2кв._КС,ВМП,ДС,СМП'!D88</f>
        <v>0</v>
      </c>
      <c r="E88" s="6">
        <f>'МАКС_2кв._КС,ВМП,ДС,СМП'!E88+'ВТБ_2кв._КС,ВМП,ДС,СМП'!E88</f>
        <v>906.59400000000005</v>
      </c>
      <c r="F88" s="6">
        <f>'МАКС_2кв._КС,ВМП,ДС,СМП'!F88+'ВТБ_2кв._КС,ВМП,ДС,СМП'!F88</f>
        <v>0</v>
      </c>
      <c r="G88" s="6">
        <f>'МАКС_2кв._КС,ВМП,ДС,СМП'!G88+'ВТБ_2кв._КС,ВМП,ДС,СМП'!G88</f>
        <v>0</v>
      </c>
    </row>
    <row r="89" spans="1:7" ht="31.5">
      <c r="A89" s="10" t="s">
        <v>94</v>
      </c>
      <c r="B89" s="6">
        <f>'МАКС_2кв._КС,ВМП,ДС,СМП'!B89+'ВТБ_2кв._КС,ВМП,ДС,СМП'!B89</f>
        <v>400.779</v>
      </c>
      <c r="C89" s="6">
        <f>'МАКС_2кв._КС,ВМП,ДС,СМП'!C89+'ВТБ_2кв._КС,ВМП,ДС,СМП'!C89</f>
        <v>99.998999999999995</v>
      </c>
      <c r="D89" s="6">
        <f>'МАКС_2кв._КС,ВМП,ДС,СМП'!D89+'ВТБ_2кв._КС,ВМП,ДС,СМП'!D89</f>
        <v>0</v>
      </c>
      <c r="E89" s="6">
        <f>'МАКС_2кв._КС,ВМП,ДС,СМП'!E89+'ВТБ_2кв._КС,ВМП,ДС,СМП'!E89</f>
        <v>201.96299999999997</v>
      </c>
      <c r="F89" s="6">
        <f>'МАКС_2кв._КС,ВМП,ДС,СМП'!F89+'ВТБ_2кв._КС,ВМП,ДС,СМП'!F89</f>
        <v>0</v>
      </c>
      <c r="G89" s="6">
        <f>'МАКС_2кв._КС,ВМП,ДС,СМП'!G89+'ВТБ_2кв._КС,ВМП,ДС,СМП'!G89</f>
        <v>0</v>
      </c>
    </row>
    <row r="90" spans="1:7" ht="47.25">
      <c r="A90" s="10" t="s">
        <v>95</v>
      </c>
      <c r="B90" s="6">
        <f>'МАКС_2кв._КС,ВМП,ДС,СМП'!B90+'ВТБ_2кв._КС,ВМП,ДС,СМП'!B90</f>
        <v>0</v>
      </c>
      <c r="C90" s="6">
        <f>'МАКС_2кв._КС,ВМП,ДС,СМП'!C90+'ВТБ_2кв._КС,ВМП,ДС,СМП'!C90</f>
        <v>0.498</v>
      </c>
      <c r="D90" s="6">
        <f>'МАКС_2кв._КС,ВМП,ДС,СМП'!D90+'ВТБ_2кв._КС,ВМП,ДС,СМП'!D90</f>
        <v>0</v>
      </c>
      <c r="E90" s="6">
        <f>'МАКС_2кв._КС,ВМП,ДС,СМП'!E90+'ВТБ_2кв._КС,ВМП,ДС,СМП'!E90</f>
        <v>0</v>
      </c>
      <c r="F90" s="6">
        <f>'МАКС_2кв._КС,ВМП,ДС,СМП'!F90+'ВТБ_2кв._КС,ВМП,ДС,СМП'!F90</f>
        <v>0</v>
      </c>
      <c r="G90" s="6">
        <f>'МАКС_2кв._КС,ВМП,ДС,СМП'!G90+'ВТБ_2кв._КС,ВМП,ДС,СМП'!G90</f>
        <v>0</v>
      </c>
    </row>
    <row r="91" spans="1:7" s="9" customFormat="1" ht="15.75">
      <c r="A91" s="11" t="s">
        <v>96</v>
      </c>
      <c r="B91" s="8">
        <f>SUM(B88:B90)</f>
        <v>413.27699999999999</v>
      </c>
      <c r="C91" s="8">
        <f t="shared" ref="C91:G91" si="8">SUM(C88:C90)</f>
        <v>200.49599999999998</v>
      </c>
      <c r="D91" s="8">
        <f t="shared" si="8"/>
        <v>0</v>
      </c>
      <c r="E91" s="8">
        <f t="shared" si="8"/>
        <v>1108.557</v>
      </c>
      <c r="F91" s="8">
        <f t="shared" si="8"/>
        <v>0</v>
      </c>
      <c r="G91" s="8">
        <f t="shared" si="8"/>
        <v>0</v>
      </c>
    </row>
    <row r="92" spans="1:7" s="9" customFormat="1" ht="15.75">
      <c r="A92" s="38" t="s">
        <v>140</v>
      </c>
      <c r="B92" s="8">
        <f>B6++B12+B21+B35+B40+B58+B68+B87+B91</f>
        <v>38412.423999999992</v>
      </c>
      <c r="C92" s="8">
        <f t="shared" ref="C92:G92" si="9">C6++C12+C21+C35+C40+C58+C68+C87+C91</f>
        <v>1046.0369999999998</v>
      </c>
      <c r="D92" s="8">
        <f t="shared" si="9"/>
        <v>601.77300000000002</v>
      </c>
      <c r="E92" s="8">
        <f t="shared" si="9"/>
        <v>14587.381999999998</v>
      </c>
      <c r="F92" s="8">
        <f t="shared" si="9"/>
        <v>235.01099999999997</v>
      </c>
      <c r="G92" s="8">
        <f t="shared" si="9"/>
        <v>73712.31902000001</v>
      </c>
    </row>
    <row r="94" spans="1:7">
      <c r="C94" s="39"/>
    </row>
    <row r="95" spans="1:7">
      <c r="B95" s="40"/>
      <c r="C95" s="40"/>
      <c r="D95" s="40"/>
      <c r="E95" s="40"/>
      <c r="F95" s="40"/>
      <c r="G95" s="40"/>
    </row>
    <row r="96" spans="1:7" ht="48.75" customHeight="1">
      <c r="A96" s="41" t="s">
        <v>97</v>
      </c>
      <c r="B96" s="42">
        <f>B56+B32+B80</f>
        <v>755.93</v>
      </c>
      <c r="C96" s="42">
        <f t="shared" ref="C96:G96" si="10">C56+C32+C80</f>
        <v>0</v>
      </c>
      <c r="D96" s="42">
        <f t="shared" si="10"/>
        <v>0</v>
      </c>
      <c r="E96" s="42">
        <f t="shared" si="10"/>
        <v>280.14499999999998</v>
      </c>
      <c r="F96" s="42">
        <f t="shared" si="10"/>
        <v>0</v>
      </c>
      <c r="G96" s="42">
        <f t="shared" si="10"/>
        <v>2218.5169999999998</v>
      </c>
    </row>
    <row r="97" spans="1:7" ht="49.5" customHeight="1">
      <c r="A97" s="44" t="s">
        <v>98</v>
      </c>
      <c r="B97" s="42">
        <f>B39+B79</f>
        <v>506.01599999999996</v>
      </c>
      <c r="C97" s="42">
        <f t="shared" ref="C97:G97" si="11">C39+C79</f>
        <v>0</v>
      </c>
      <c r="D97" s="42">
        <f t="shared" si="11"/>
        <v>0</v>
      </c>
      <c r="E97" s="42">
        <f t="shared" si="11"/>
        <v>1037.21</v>
      </c>
      <c r="F97" s="42">
        <f t="shared" si="11"/>
        <v>0</v>
      </c>
      <c r="G97" s="42">
        <f t="shared" si="11"/>
        <v>647.4</v>
      </c>
    </row>
    <row r="98" spans="1:7" ht="45" customHeight="1">
      <c r="A98" s="45" t="s">
        <v>99</v>
      </c>
      <c r="B98" s="42">
        <f>B55+B78</f>
        <v>1427.8180000000002</v>
      </c>
      <c r="C98" s="42">
        <f t="shared" ref="C98:G98" si="12">C55+C78</f>
        <v>0</v>
      </c>
      <c r="D98" s="42">
        <f t="shared" si="12"/>
        <v>0</v>
      </c>
      <c r="E98" s="42">
        <f t="shared" si="12"/>
        <v>661.60699999999997</v>
      </c>
      <c r="F98" s="42">
        <f t="shared" si="12"/>
        <v>0</v>
      </c>
      <c r="G98" s="42">
        <f t="shared" si="12"/>
        <v>599.798</v>
      </c>
    </row>
    <row r="99" spans="1:7" ht="45" customHeight="1">
      <c r="A99" s="46" t="s">
        <v>100</v>
      </c>
      <c r="B99" s="42">
        <f>B83+B82+B81+B57</f>
        <v>1041.6890000000003</v>
      </c>
      <c r="C99" s="42">
        <f t="shared" ref="C99:G99" si="13">C83+C82+C81+C57</f>
        <v>0</v>
      </c>
      <c r="D99" s="42">
        <f t="shared" si="13"/>
        <v>0</v>
      </c>
      <c r="E99" s="42">
        <f t="shared" si="13"/>
        <v>314.95100000000002</v>
      </c>
      <c r="F99" s="42">
        <f t="shared" si="13"/>
        <v>0</v>
      </c>
      <c r="G99" s="42">
        <f t="shared" si="13"/>
        <v>2805.105</v>
      </c>
    </row>
    <row r="100" spans="1:7" ht="45" customHeight="1">
      <c r="A100" s="47" t="s">
        <v>101</v>
      </c>
      <c r="B100" s="42">
        <f>B84+B19</f>
        <v>464.56799999999993</v>
      </c>
      <c r="C100" s="42">
        <f t="shared" ref="C100:G100" si="14">C84+C19</f>
        <v>0</v>
      </c>
      <c r="D100" s="42">
        <f t="shared" si="14"/>
        <v>0</v>
      </c>
      <c r="E100" s="42">
        <f t="shared" si="14"/>
        <v>277.03300000000002</v>
      </c>
      <c r="F100" s="42">
        <f t="shared" si="14"/>
        <v>0</v>
      </c>
      <c r="G100" s="42">
        <f t="shared" si="14"/>
        <v>1904.7449999999999</v>
      </c>
    </row>
    <row r="101" spans="1:7" ht="45" customHeight="1">
      <c r="A101" s="48" t="s">
        <v>102</v>
      </c>
      <c r="B101" s="42">
        <f>B20+B33</f>
        <v>524.904</v>
      </c>
      <c r="C101" s="42">
        <f t="shared" ref="C101:G101" si="15">C20+C33</f>
        <v>0</v>
      </c>
      <c r="D101" s="42">
        <f t="shared" si="15"/>
        <v>29.676999999999996</v>
      </c>
      <c r="E101" s="42">
        <f t="shared" si="15"/>
        <v>350.40099999999995</v>
      </c>
      <c r="F101" s="42">
        <f t="shared" si="15"/>
        <v>0</v>
      </c>
      <c r="G101" s="42">
        <f t="shared" si="15"/>
        <v>2155.268</v>
      </c>
    </row>
    <row r="102" spans="1:7" ht="45" customHeight="1">
      <c r="A102" s="49" t="s">
        <v>103</v>
      </c>
      <c r="B102" s="42">
        <f>B86+B85+B34</f>
        <v>185.91699999999997</v>
      </c>
      <c r="C102" s="42">
        <f t="shared" ref="C102:G102" si="16">C86+C85+C34</f>
        <v>0</v>
      </c>
      <c r="D102" s="42">
        <f t="shared" si="16"/>
        <v>0</v>
      </c>
      <c r="E102" s="42">
        <f t="shared" si="16"/>
        <v>92.649999999999991</v>
      </c>
      <c r="F102" s="42">
        <f t="shared" si="16"/>
        <v>0</v>
      </c>
      <c r="G102" s="42">
        <f t="shared" si="16"/>
        <v>674.42399999999998</v>
      </c>
    </row>
    <row r="106" spans="1:7">
      <c r="A106" s="50"/>
      <c r="B106" s="40"/>
      <c r="C106" s="40"/>
      <c r="D106" s="40"/>
      <c r="E106" s="40"/>
      <c r="F106" s="40"/>
      <c r="G106" s="40"/>
    </row>
    <row r="107" spans="1:7">
      <c r="A107" s="50"/>
      <c r="B107" s="40"/>
      <c r="C107" s="40"/>
      <c r="D107" s="40"/>
      <c r="E107" s="40"/>
      <c r="F107" s="40"/>
      <c r="G107" s="40"/>
    </row>
    <row r="108" spans="1:7">
      <c r="A108" s="51"/>
      <c r="B108" s="40"/>
      <c r="C108" s="40"/>
      <c r="D108" s="40"/>
      <c r="E108" s="40"/>
      <c r="F108" s="40"/>
      <c r="G108" s="40"/>
    </row>
    <row r="109" spans="1:7">
      <c r="A109" s="50"/>
    </row>
    <row r="110" spans="1:7">
      <c r="A110" s="50"/>
      <c r="B110" s="40"/>
      <c r="C110" s="40"/>
      <c r="D110" s="40"/>
      <c r="E110" s="40"/>
      <c r="F110" s="40"/>
      <c r="G110" s="40"/>
    </row>
    <row r="111" spans="1:7">
      <c r="A111" s="50"/>
      <c r="B111" s="40"/>
      <c r="C111" s="40"/>
      <c r="D111" s="40"/>
      <c r="E111" s="40"/>
      <c r="F111" s="40"/>
      <c r="G111" s="40"/>
    </row>
    <row r="112" spans="1:7">
      <c r="A112" s="50"/>
      <c r="B112" s="40"/>
      <c r="C112" s="40"/>
      <c r="D112" s="40"/>
      <c r="E112" s="40"/>
      <c r="F112" s="40"/>
      <c r="G112" s="40"/>
    </row>
  </sheetData>
  <mergeCells count="1">
    <mergeCell ref="A2:G2"/>
  </mergeCells>
  <pageMargins left="0.70866141732283472" right="0.25" top="0.74803149606299213" bottom="0.74803149606299213" header="0.31496062992125984" footer="0.31496062992125984"/>
  <pageSetup paperSize="9" scale="4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2"/>
  <sheetViews>
    <sheetView zoomScale="90" zoomScaleNormal="90" workbookViewId="0">
      <pane xSplit="1" ySplit="3" topLeftCell="B4" activePane="bottomRight" state="frozenSplit"/>
      <selection pane="topRight" activeCell="B1" sqref="B1"/>
      <selection pane="bottomLeft" activeCell="A4" sqref="A4"/>
      <selection pane="bottomRight" activeCell="G1" sqref="G1"/>
    </sheetView>
  </sheetViews>
  <sheetFormatPr defaultRowHeight="15"/>
  <cols>
    <col min="1" max="1" width="70.140625" customWidth="1"/>
    <col min="2" max="7" width="22.42578125" customWidth="1"/>
  </cols>
  <sheetData>
    <row r="1" spans="1:7" ht="15.75">
      <c r="G1" s="61" t="s">
        <v>145</v>
      </c>
    </row>
    <row r="2" spans="1:7" ht="49.5" customHeight="1">
      <c r="A2" s="64" t="s">
        <v>108</v>
      </c>
      <c r="B2" s="64"/>
      <c r="C2" s="64"/>
      <c r="D2" s="64"/>
      <c r="E2" s="64"/>
      <c r="F2" s="64"/>
      <c r="G2" s="64"/>
    </row>
    <row r="3" spans="1:7" s="4" customFormat="1" ht="71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</row>
    <row r="4" spans="1:7" ht="31.5">
      <c r="A4" s="5" t="s">
        <v>7</v>
      </c>
      <c r="B4" s="6">
        <v>89.425847121320942</v>
      </c>
      <c r="C4" s="6">
        <v>3.0810514342651003</v>
      </c>
      <c r="D4" s="6">
        <v>0</v>
      </c>
      <c r="E4" s="6">
        <v>61.845998726929082</v>
      </c>
      <c r="F4" s="6">
        <v>0</v>
      </c>
      <c r="G4" s="6">
        <v>0</v>
      </c>
    </row>
    <row r="5" spans="1:7" ht="15.75">
      <c r="A5" s="5" t="s">
        <v>8</v>
      </c>
      <c r="B5" s="6">
        <v>1.4430766061092828</v>
      </c>
      <c r="C5" s="6">
        <v>13.460503123433483</v>
      </c>
      <c r="D5" s="6">
        <v>0</v>
      </c>
      <c r="E5" s="6">
        <v>8.2387186045902556</v>
      </c>
      <c r="F5" s="6">
        <v>0</v>
      </c>
      <c r="G5" s="6">
        <v>0</v>
      </c>
    </row>
    <row r="6" spans="1:7" s="9" customFormat="1" ht="15.75">
      <c r="A6" s="7" t="s">
        <v>9</v>
      </c>
      <c r="B6" s="8">
        <f>SUM(B4:B5)</f>
        <v>90.868923727430229</v>
      </c>
      <c r="C6" s="8">
        <f t="shared" ref="C6:G6" si="0">SUM(C4:C5)</f>
        <v>16.541554557698582</v>
      </c>
      <c r="D6" s="8">
        <f t="shared" si="0"/>
        <v>0</v>
      </c>
      <c r="E6" s="8">
        <f t="shared" si="0"/>
        <v>70.084717331519343</v>
      </c>
      <c r="F6" s="8">
        <f t="shared" si="0"/>
        <v>0</v>
      </c>
      <c r="G6" s="8">
        <f t="shared" si="0"/>
        <v>0</v>
      </c>
    </row>
    <row r="7" spans="1:7" ht="15.75">
      <c r="A7" s="5" t="s">
        <v>10</v>
      </c>
      <c r="B7" s="6">
        <v>770.92514416702522</v>
      </c>
      <c r="C7" s="6">
        <v>3.0753461734555296</v>
      </c>
      <c r="D7" s="6">
        <v>9.7221714459552082</v>
      </c>
      <c r="E7" s="6">
        <v>0</v>
      </c>
      <c r="F7" s="6">
        <v>0</v>
      </c>
      <c r="G7" s="6">
        <v>0</v>
      </c>
    </row>
    <row r="8" spans="1:7" ht="31.5">
      <c r="A8" s="5" t="s">
        <v>11</v>
      </c>
      <c r="B8" s="6">
        <v>509.91308739003011</v>
      </c>
      <c r="C8" s="6">
        <v>42.809734513274336</v>
      </c>
      <c r="D8" s="6">
        <v>0</v>
      </c>
      <c r="E8" s="6">
        <v>582.00042952029526</v>
      </c>
      <c r="F8" s="6">
        <v>0</v>
      </c>
      <c r="G8" s="6">
        <v>0</v>
      </c>
    </row>
    <row r="9" spans="1:7" ht="31.5">
      <c r="A9" s="10" t="s">
        <v>12</v>
      </c>
      <c r="B9" s="6">
        <v>860.44079074732997</v>
      </c>
      <c r="C9" s="6">
        <v>27.755155908989391</v>
      </c>
      <c r="D9" s="6">
        <v>16.695365021993535</v>
      </c>
      <c r="E9" s="6">
        <v>176.00247887323943</v>
      </c>
      <c r="F9" s="6">
        <v>12.394614084507042</v>
      </c>
      <c r="G9" s="6">
        <v>0</v>
      </c>
    </row>
    <row r="10" spans="1:7" ht="15.75">
      <c r="A10" s="10" t="s">
        <v>13</v>
      </c>
      <c r="B10" s="6">
        <v>319.95291770573567</v>
      </c>
      <c r="C10" s="6">
        <v>38</v>
      </c>
      <c r="D10" s="6">
        <v>40.897556109725684</v>
      </c>
      <c r="E10" s="6">
        <v>33.000428571428571</v>
      </c>
      <c r="F10" s="6">
        <v>5.356928571428571</v>
      </c>
      <c r="G10" s="6">
        <v>0</v>
      </c>
    </row>
    <row r="11" spans="1:7" ht="15.75">
      <c r="A11" s="10" t="s">
        <v>14</v>
      </c>
      <c r="B11" s="6">
        <v>3312.1461854053359</v>
      </c>
      <c r="C11" s="6">
        <v>205.85285714285712</v>
      </c>
      <c r="D11" s="6">
        <v>79.587272037435184</v>
      </c>
      <c r="E11" s="6">
        <v>182.83431539888684</v>
      </c>
      <c r="F11" s="6">
        <v>3.3978923933209644</v>
      </c>
      <c r="G11" s="6">
        <v>36.376728110599082</v>
      </c>
    </row>
    <row r="12" spans="1:7" s="9" customFormat="1" ht="15.75">
      <c r="A12" s="11" t="s">
        <v>15</v>
      </c>
      <c r="B12" s="8">
        <f>SUM(B7:B11)</f>
        <v>5773.3781254154565</v>
      </c>
      <c r="C12" s="8">
        <f t="shared" ref="C12:G12" si="1">SUM(C7:C11)</f>
        <v>317.49309373857636</v>
      </c>
      <c r="D12" s="8">
        <f t="shared" si="1"/>
        <v>146.9023646151096</v>
      </c>
      <c r="E12" s="8">
        <f t="shared" si="1"/>
        <v>973.83765236385</v>
      </c>
      <c r="F12" s="8">
        <f t="shared" si="1"/>
        <v>21.149435049256578</v>
      </c>
      <c r="G12" s="8">
        <f t="shared" si="1"/>
        <v>36.376728110599082</v>
      </c>
    </row>
    <row r="13" spans="1:7" ht="15.75">
      <c r="A13" s="12" t="s">
        <v>16</v>
      </c>
      <c r="B13" s="6">
        <v>27.919819517313741</v>
      </c>
      <c r="C13" s="6">
        <v>0</v>
      </c>
      <c r="D13" s="6">
        <v>2.0216998950682057</v>
      </c>
      <c r="E13" s="6">
        <v>11.456726676826852</v>
      </c>
      <c r="F13" s="6">
        <v>0</v>
      </c>
      <c r="G13" s="6">
        <v>86.471535722543351</v>
      </c>
    </row>
    <row r="14" spans="1:7" ht="15.75">
      <c r="A14" s="12" t="s">
        <v>17</v>
      </c>
      <c r="B14" s="6">
        <v>12.662572262773724</v>
      </c>
      <c r="C14" s="6">
        <v>0</v>
      </c>
      <c r="D14" s="6">
        <v>0</v>
      </c>
      <c r="E14" s="6">
        <v>4.0475615763546786</v>
      </c>
      <c r="F14" s="6">
        <v>0</v>
      </c>
      <c r="G14" s="6">
        <v>19.794011942335576</v>
      </c>
    </row>
    <row r="15" spans="1:7" ht="31.5">
      <c r="A15" s="5" t="s">
        <v>18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1:7" ht="15.75">
      <c r="A16" s="5" t="s">
        <v>19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 ht="15.75">
      <c r="A17" s="5" t="s">
        <v>20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1:7" ht="15.75">
      <c r="A18" s="5" t="s">
        <v>21</v>
      </c>
      <c r="B18" s="6">
        <v>0</v>
      </c>
      <c r="C18" s="6">
        <v>0</v>
      </c>
      <c r="D18" s="6">
        <v>0</v>
      </c>
      <c r="E18" s="6">
        <v>1.0266063378971315</v>
      </c>
      <c r="F18" s="6">
        <v>0</v>
      </c>
      <c r="G18" s="6">
        <v>0</v>
      </c>
    </row>
    <row r="19" spans="1:7" ht="31.5">
      <c r="A19" s="13" t="s">
        <v>22</v>
      </c>
      <c r="B19" s="6">
        <v>18.327471532846715</v>
      </c>
      <c r="C19" s="6">
        <v>0</v>
      </c>
      <c r="D19" s="6">
        <v>0</v>
      </c>
      <c r="E19" s="6">
        <v>5.858349753694581</v>
      </c>
      <c r="F19" s="6">
        <v>0</v>
      </c>
      <c r="G19" s="6">
        <v>33.739026587744405</v>
      </c>
    </row>
    <row r="20" spans="1:7" ht="31.5">
      <c r="A20" s="14" t="s">
        <v>23</v>
      </c>
      <c r="B20" s="6">
        <v>21.071285414480585</v>
      </c>
      <c r="C20" s="6">
        <v>0</v>
      </c>
      <c r="D20" s="6">
        <v>1.5258898216159495</v>
      </c>
      <c r="E20" s="6">
        <v>8.6464897799738392</v>
      </c>
      <c r="F20" s="6">
        <v>0</v>
      </c>
      <c r="G20" s="6">
        <v>362.36362534101244</v>
      </c>
    </row>
    <row r="21" spans="1:7" s="9" customFormat="1" ht="15.75">
      <c r="A21" s="7" t="s">
        <v>24</v>
      </c>
      <c r="B21" s="8">
        <f>SUM(B13:B20)</f>
        <v>79.981148727414762</v>
      </c>
      <c r="C21" s="8">
        <f t="shared" ref="C21:G21" si="2">SUM(C13:C20)</f>
        <v>0</v>
      </c>
      <c r="D21" s="8">
        <f t="shared" si="2"/>
        <v>3.547589716684155</v>
      </c>
      <c r="E21" s="8">
        <f t="shared" si="2"/>
        <v>31.035734124747087</v>
      </c>
      <c r="F21" s="8">
        <f t="shared" si="2"/>
        <v>0</v>
      </c>
      <c r="G21" s="8">
        <f t="shared" si="2"/>
        <v>502.36819959363578</v>
      </c>
    </row>
    <row r="22" spans="1:7" ht="15.75">
      <c r="A22" s="12" t="s">
        <v>25</v>
      </c>
      <c r="B22" s="6">
        <v>0</v>
      </c>
      <c r="C22" s="6">
        <v>0</v>
      </c>
      <c r="D22" s="6">
        <v>0</v>
      </c>
      <c r="E22" s="6">
        <v>120.61403276255361</v>
      </c>
      <c r="F22" s="6">
        <v>0</v>
      </c>
      <c r="G22" s="6">
        <v>829.89652188365653</v>
      </c>
    </row>
    <row r="23" spans="1:7" ht="15.75">
      <c r="A23" s="12" t="s">
        <v>26</v>
      </c>
      <c r="B23" s="6">
        <v>222.34350686585978</v>
      </c>
      <c r="C23" s="6">
        <v>0</v>
      </c>
      <c r="D23" s="6">
        <v>0</v>
      </c>
      <c r="E23" s="6">
        <v>264.3874915789728</v>
      </c>
      <c r="F23" s="6">
        <v>0</v>
      </c>
      <c r="G23" s="6">
        <v>1394.7341418156398</v>
      </c>
    </row>
    <row r="24" spans="1:7" ht="15.75">
      <c r="A24" s="5" t="s">
        <v>27</v>
      </c>
      <c r="B24" s="6">
        <v>0</v>
      </c>
      <c r="C24" s="6">
        <v>0</v>
      </c>
      <c r="D24" s="6">
        <v>0</v>
      </c>
      <c r="E24" s="6">
        <v>140.60418228036883</v>
      </c>
      <c r="F24" s="6">
        <v>0</v>
      </c>
      <c r="G24" s="6">
        <v>0</v>
      </c>
    </row>
    <row r="25" spans="1:7" ht="15.75">
      <c r="A25" s="15" t="s">
        <v>28</v>
      </c>
      <c r="B25" s="6">
        <v>53.189578431372546</v>
      </c>
      <c r="C25" s="6">
        <v>0</v>
      </c>
      <c r="D25" s="6">
        <v>0</v>
      </c>
      <c r="E25" s="6">
        <v>23.315593926194001</v>
      </c>
      <c r="F25" s="6">
        <v>0</v>
      </c>
      <c r="G25" s="6">
        <v>201.3343775762572</v>
      </c>
    </row>
    <row r="26" spans="1:7" ht="15.75">
      <c r="A26" s="12" t="s">
        <v>29</v>
      </c>
      <c r="B26" s="6">
        <v>2.6994261687820984</v>
      </c>
      <c r="C26" s="6">
        <v>0</v>
      </c>
      <c r="D26" s="6">
        <v>0</v>
      </c>
      <c r="E26" s="6">
        <v>0.99867016509380291</v>
      </c>
      <c r="F26" s="6">
        <v>0</v>
      </c>
      <c r="G26" s="6">
        <v>16.869009584664536</v>
      </c>
    </row>
    <row r="27" spans="1:7" ht="15.75">
      <c r="A27" s="12" t="s">
        <v>30</v>
      </c>
      <c r="B27" s="6">
        <v>1.0001414634146342</v>
      </c>
      <c r="C27" s="6">
        <v>0</v>
      </c>
      <c r="D27" s="6">
        <v>0</v>
      </c>
      <c r="E27" s="6">
        <v>0.53667378623784689</v>
      </c>
      <c r="F27" s="6">
        <v>0</v>
      </c>
      <c r="G27" s="6">
        <v>20.86066440534238</v>
      </c>
    </row>
    <row r="28" spans="1:7" ht="15.75">
      <c r="A28" s="15" t="s">
        <v>31</v>
      </c>
      <c r="B28" s="6">
        <v>515.15920059851305</v>
      </c>
      <c r="C28" s="6">
        <v>0</v>
      </c>
      <c r="D28" s="6">
        <v>39.238049258147697</v>
      </c>
      <c r="E28" s="6">
        <v>231.47000930738247</v>
      </c>
      <c r="F28" s="6">
        <v>0</v>
      </c>
      <c r="G28" s="6">
        <v>1950.7980366357067</v>
      </c>
    </row>
    <row r="29" spans="1:7" ht="15.75">
      <c r="A29" s="12" t="s">
        <v>32</v>
      </c>
      <c r="B29" s="6">
        <v>147.2303050231709</v>
      </c>
      <c r="C29" s="6">
        <v>0</v>
      </c>
      <c r="D29" s="6">
        <v>0</v>
      </c>
      <c r="E29" s="6">
        <v>66.328471546956223</v>
      </c>
      <c r="F29" s="6">
        <v>0</v>
      </c>
      <c r="G29" s="6">
        <v>486.98185782718724</v>
      </c>
    </row>
    <row r="30" spans="1:7" ht="15.75">
      <c r="A30" s="12" t="s">
        <v>33</v>
      </c>
      <c r="B30" s="6">
        <v>155.57409926470589</v>
      </c>
      <c r="C30" s="6">
        <v>0</v>
      </c>
      <c r="D30" s="6">
        <v>0</v>
      </c>
      <c r="E30" s="6">
        <v>64.878420528912017</v>
      </c>
      <c r="F30" s="6">
        <v>0</v>
      </c>
      <c r="G30" s="6">
        <v>393.79605333844978</v>
      </c>
    </row>
    <row r="31" spans="1:7" ht="15.75">
      <c r="A31" s="16" t="s">
        <v>34</v>
      </c>
      <c r="B31" s="6">
        <v>0</v>
      </c>
      <c r="C31" s="6">
        <v>0</v>
      </c>
      <c r="D31" s="6">
        <v>0</v>
      </c>
      <c r="E31" s="6">
        <v>6.435270390488304</v>
      </c>
      <c r="F31" s="6">
        <v>0</v>
      </c>
      <c r="G31" s="6">
        <v>0</v>
      </c>
    </row>
    <row r="32" spans="1:7" ht="15.75">
      <c r="A32" s="17" t="s">
        <v>35</v>
      </c>
      <c r="B32" s="6">
        <v>146.29621568627448</v>
      </c>
      <c r="C32" s="6">
        <v>0</v>
      </c>
      <c r="D32" s="6">
        <v>0</v>
      </c>
      <c r="E32" s="6">
        <v>64.126011488450828</v>
      </c>
      <c r="F32" s="6">
        <v>0</v>
      </c>
      <c r="G32" s="6">
        <v>553.81553058348652</v>
      </c>
    </row>
    <row r="33" spans="1:7" ht="15.75">
      <c r="A33" s="18" t="s">
        <v>36</v>
      </c>
      <c r="B33" s="6">
        <v>111.1171566879248</v>
      </c>
      <c r="C33" s="6">
        <v>0</v>
      </c>
      <c r="D33" s="6">
        <v>0</v>
      </c>
      <c r="E33" s="6">
        <v>50.062011236477069</v>
      </c>
      <c r="F33" s="6">
        <v>0</v>
      </c>
      <c r="G33" s="6">
        <v>76.660350409214914</v>
      </c>
    </row>
    <row r="34" spans="1:7" ht="31.5">
      <c r="A34" s="19" t="s">
        <v>37</v>
      </c>
      <c r="B34" s="6">
        <v>89.65378676470587</v>
      </c>
      <c r="C34" s="6">
        <v>0</v>
      </c>
      <c r="D34" s="6">
        <v>0</v>
      </c>
      <c r="E34" s="6">
        <v>37.390199068495257</v>
      </c>
      <c r="F34" s="6">
        <v>0</v>
      </c>
      <c r="G34" s="6">
        <v>239.01018498830535</v>
      </c>
    </row>
    <row r="35" spans="1:7" s="9" customFormat="1" ht="15.75">
      <c r="A35" s="21" t="s">
        <v>39</v>
      </c>
      <c r="B35" s="8">
        <f>SUM(B22:B34)</f>
        <v>1444.2634169547243</v>
      </c>
      <c r="C35" s="8">
        <f t="shared" ref="C35:G35" si="3">SUM(C22:C34)</f>
        <v>0</v>
      </c>
      <c r="D35" s="8">
        <f t="shared" si="3"/>
        <v>39.238049258147697</v>
      </c>
      <c r="E35" s="8">
        <f t="shared" si="3"/>
        <v>1071.1470380665833</v>
      </c>
      <c r="F35" s="8">
        <f t="shared" si="3"/>
        <v>0</v>
      </c>
      <c r="G35" s="8">
        <f t="shared" si="3"/>
        <v>6164.7567290479092</v>
      </c>
    </row>
    <row r="36" spans="1:7" ht="15.75">
      <c r="A36" s="10" t="s">
        <v>40</v>
      </c>
      <c r="B36" s="6">
        <v>17.578180238572422</v>
      </c>
      <c r="C36" s="6">
        <v>0</v>
      </c>
      <c r="D36" s="6">
        <v>0</v>
      </c>
      <c r="E36" s="6">
        <v>58.113168141592929</v>
      </c>
      <c r="F36" s="6">
        <v>0</v>
      </c>
      <c r="G36" s="6">
        <v>0</v>
      </c>
    </row>
    <row r="37" spans="1:7" ht="15.75">
      <c r="A37" s="12" t="s">
        <v>41</v>
      </c>
      <c r="B37" s="6">
        <v>30.38051691741552</v>
      </c>
      <c r="C37" s="6">
        <v>0</v>
      </c>
      <c r="D37" s="6">
        <v>0</v>
      </c>
      <c r="E37" s="6">
        <v>0.52634369022546179</v>
      </c>
      <c r="F37" s="6">
        <v>0</v>
      </c>
      <c r="G37" s="6">
        <v>8.4306064746525902</v>
      </c>
    </row>
    <row r="38" spans="1:7" ht="31.5">
      <c r="A38" s="16" t="s">
        <v>42</v>
      </c>
      <c r="B38" s="6">
        <v>143.74650566037735</v>
      </c>
      <c r="C38" s="6">
        <v>0.89748662612377184</v>
      </c>
      <c r="D38" s="6">
        <v>0</v>
      </c>
      <c r="E38" s="6">
        <v>10.000457142857144</v>
      </c>
      <c r="F38" s="6">
        <v>0</v>
      </c>
      <c r="G38" s="6">
        <v>0</v>
      </c>
    </row>
    <row r="39" spans="1:7" ht="15.75">
      <c r="A39" s="22" t="s">
        <v>43</v>
      </c>
      <c r="B39" s="6">
        <v>70.313248289150152</v>
      </c>
      <c r="C39" s="6">
        <v>0</v>
      </c>
      <c r="D39" s="6">
        <v>0</v>
      </c>
      <c r="E39" s="6">
        <v>233.6015504424779</v>
      </c>
      <c r="F39" s="6">
        <v>0</v>
      </c>
      <c r="G39" s="6">
        <v>0</v>
      </c>
    </row>
    <row r="40" spans="1:7" s="9" customFormat="1" ht="15.75">
      <c r="A40" s="23" t="s">
        <v>44</v>
      </c>
      <c r="B40" s="8">
        <f>SUM(B36:B39)</f>
        <v>262.01845110551545</v>
      </c>
      <c r="C40" s="8">
        <f t="shared" ref="C40:G40" si="4">SUM(C36:C39)</f>
        <v>0.89748662612377184</v>
      </c>
      <c r="D40" s="8">
        <f t="shared" si="4"/>
        <v>0</v>
      </c>
      <c r="E40" s="8">
        <f t="shared" si="4"/>
        <v>302.24151941715343</v>
      </c>
      <c r="F40" s="8">
        <f t="shared" si="4"/>
        <v>0</v>
      </c>
      <c r="G40" s="8">
        <f t="shared" si="4"/>
        <v>8.4306064746525902</v>
      </c>
    </row>
    <row r="41" spans="1:7" ht="15.75">
      <c r="A41" s="10" t="s">
        <v>45</v>
      </c>
      <c r="B41" s="6">
        <v>275.63179586039013</v>
      </c>
      <c r="C41" s="6">
        <v>0.501</v>
      </c>
      <c r="D41" s="6">
        <v>0</v>
      </c>
      <c r="E41" s="6">
        <v>399.94389359129389</v>
      </c>
      <c r="F41" s="6">
        <v>36.276420798065296</v>
      </c>
      <c r="G41" s="6">
        <v>0</v>
      </c>
    </row>
    <row r="42" spans="1:7" ht="31.5">
      <c r="A42" s="10" t="s">
        <v>46</v>
      </c>
      <c r="B42" s="6">
        <v>59.210689912826894</v>
      </c>
      <c r="C42" s="6">
        <v>0</v>
      </c>
      <c r="D42" s="6">
        <v>0</v>
      </c>
      <c r="E42" s="6">
        <v>31.126064979208117</v>
      </c>
      <c r="F42" s="6">
        <v>0</v>
      </c>
      <c r="G42" s="6">
        <v>0</v>
      </c>
    </row>
    <row r="43" spans="1:7" ht="15.75">
      <c r="A43" s="15" t="s">
        <v>47</v>
      </c>
      <c r="B43" s="6">
        <v>11.681777244598488</v>
      </c>
      <c r="C43" s="6">
        <v>0</v>
      </c>
      <c r="D43" s="6">
        <v>0</v>
      </c>
      <c r="E43" s="6">
        <v>1.6452622506788956</v>
      </c>
      <c r="F43" s="6">
        <v>0</v>
      </c>
      <c r="G43" s="6">
        <v>11.018003763045716</v>
      </c>
    </row>
    <row r="44" spans="1:7" ht="15.75">
      <c r="A44" s="15" t="s">
        <v>48</v>
      </c>
      <c r="B44" s="6">
        <v>178.94142547033286</v>
      </c>
      <c r="C44" s="6">
        <v>0</v>
      </c>
      <c r="D44" s="6">
        <v>0</v>
      </c>
      <c r="E44" s="52">
        <v>46.331186440677968</v>
      </c>
      <c r="F44" s="6">
        <v>0</v>
      </c>
      <c r="G44" s="6">
        <v>377.81047601818346</v>
      </c>
    </row>
    <row r="45" spans="1:7" ht="15.75">
      <c r="A45" s="15" t="s">
        <v>49</v>
      </c>
      <c r="B45" s="6">
        <v>1326.0477041972017</v>
      </c>
      <c r="C45" s="6">
        <v>0</v>
      </c>
      <c r="D45" s="6">
        <v>0</v>
      </c>
      <c r="E45" s="6">
        <v>493.86546293877586</v>
      </c>
      <c r="F45" s="6">
        <v>0</v>
      </c>
      <c r="G45" s="6">
        <v>3690.3599437831836</v>
      </c>
    </row>
    <row r="46" spans="1:7" ht="15.75">
      <c r="A46" s="15" t="s">
        <v>50</v>
      </c>
      <c r="B46" s="6">
        <v>292.287664965467</v>
      </c>
      <c r="C46" s="6">
        <v>0</v>
      </c>
      <c r="D46" s="6">
        <v>0</v>
      </c>
      <c r="E46" s="6">
        <v>103.05236643519856</v>
      </c>
      <c r="F46" s="6">
        <v>0</v>
      </c>
      <c r="G46" s="6">
        <v>736.99606697973297</v>
      </c>
    </row>
    <row r="47" spans="1:7" ht="15.75">
      <c r="A47" s="15" t="s">
        <v>51</v>
      </c>
      <c r="B47" s="6">
        <v>1317.1708942172072</v>
      </c>
      <c r="C47" s="6">
        <v>0</v>
      </c>
      <c r="D47" s="6">
        <v>0</v>
      </c>
      <c r="E47" s="6">
        <v>377.23439429928743</v>
      </c>
      <c r="F47" s="6">
        <v>0</v>
      </c>
      <c r="G47" s="6">
        <v>3951.2631907262048</v>
      </c>
    </row>
    <row r="48" spans="1:7" ht="31.5">
      <c r="A48" s="24" t="s">
        <v>52</v>
      </c>
      <c r="B48" s="6">
        <v>2419.8875457173776</v>
      </c>
      <c r="C48" s="6">
        <v>2.6844000000000001</v>
      </c>
      <c r="D48" s="6">
        <v>0</v>
      </c>
      <c r="E48" s="6">
        <v>359.0075274193548</v>
      </c>
      <c r="F48" s="6">
        <v>0</v>
      </c>
      <c r="G48" s="6">
        <v>3988.0455046421616</v>
      </c>
    </row>
    <row r="49" spans="1:7" ht="15.75">
      <c r="A49" s="10" t="s">
        <v>53</v>
      </c>
      <c r="B49" s="6">
        <v>517.77394530243896</v>
      </c>
      <c r="C49" s="6">
        <v>0</v>
      </c>
      <c r="D49" s="6">
        <v>0</v>
      </c>
      <c r="E49" s="6">
        <v>5.9212113646181441</v>
      </c>
      <c r="F49" s="6">
        <v>0</v>
      </c>
      <c r="G49" s="6">
        <v>0</v>
      </c>
    </row>
    <row r="50" spans="1:7" ht="15.75">
      <c r="A50" s="24" t="s">
        <v>54</v>
      </c>
      <c r="B50" s="52">
        <v>12.499499999999999</v>
      </c>
      <c r="C50" s="6">
        <v>0</v>
      </c>
      <c r="D50" s="6">
        <v>0</v>
      </c>
      <c r="E50" s="6">
        <v>3.9065624999999997</v>
      </c>
      <c r="F50" s="6">
        <v>0</v>
      </c>
      <c r="G50" s="6">
        <v>0</v>
      </c>
    </row>
    <row r="51" spans="1:7" ht="31.5">
      <c r="A51" s="24" t="s">
        <v>55</v>
      </c>
      <c r="B51" s="6">
        <v>220.04342714387232</v>
      </c>
      <c r="C51" s="6">
        <v>0</v>
      </c>
      <c r="D51" s="6">
        <v>0</v>
      </c>
      <c r="E51" s="6">
        <v>4</v>
      </c>
      <c r="F51" s="6">
        <v>0</v>
      </c>
      <c r="G51" s="6">
        <v>0</v>
      </c>
    </row>
    <row r="52" spans="1:7" ht="15.75">
      <c r="A52" s="10" t="s">
        <v>56</v>
      </c>
      <c r="B52" s="6">
        <v>0</v>
      </c>
      <c r="C52" s="6">
        <v>0</v>
      </c>
      <c r="D52" s="6">
        <v>0</v>
      </c>
      <c r="E52" s="6">
        <v>0.53614285714285714</v>
      </c>
      <c r="F52" s="6">
        <v>0</v>
      </c>
      <c r="G52" s="6">
        <v>0</v>
      </c>
    </row>
    <row r="53" spans="1:7" ht="15.75">
      <c r="A53" s="10" t="s">
        <v>57</v>
      </c>
      <c r="B53" s="6">
        <v>0</v>
      </c>
      <c r="C53" s="6">
        <v>0</v>
      </c>
      <c r="D53" s="6">
        <v>0</v>
      </c>
      <c r="E53" s="6">
        <v>11.5</v>
      </c>
      <c r="F53" s="6">
        <v>0</v>
      </c>
      <c r="G53" s="6">
        <v>0</v>
      </c>
    </row>
    <row r="54" spans="1:7" ht="15.75">
      <c r="A54" s="5" t="s">
        <v>58</v>
      </c>
      <c r="B54" s="6">
        <v>0</v>
      </c>
      <c r="C54" s="6">
        <v>0</v>
      </c>
      <c r="D54" s="6">
        <v>0</v>
      </c>
      <c r="E54" s="6">
        <v>0.10229090761760133</v>
      </c>
      <c r="F54" s="6">
        <v>0</v>
      </c>
      <c r="G54" s="6">
        <v>0</v>
      </c>
    </row>
    <row r="55" spans="1:7" ht="31.5">
      <c r="A55" s="25" t="s">
        <v>59</v>
      </c>
      <c r="B55" s="6">
        <v>236.83778331257784</v>
      </c>
      <c r="C55" s="6">
        <v>0</v>
      </c>
      <c r="D55" s="6">
        <v>0</v>
      </c>
      <c r="E55" s="6">
        <v>124.50342989949992</v>
      </c>
      <c r="F55" s="6">
        <v>0</v>
      </c>
      <c r="G55" s="6">
        <v>0</v>
      </c>
    </row>
    <row r="56" spans="1:7" ht="15.75">
      <c r="A56" s="26" t="s">
        <v>60</v>
      </c>
      <c r="B56" s="6">
        <v>492.09256150506513</v>
      </c>
      <c r="C56" s="6">
        <v>0</v>
      </c>
      <c r="D56" s="6">
        <v>0</v>
      </c>
      <c r="E56" s="6">
        <v>127.41813559322036</v>
      </c>
      <c r="F56" s="6">
        <v>0</v>
      </c>
      <c r="G56" s="6">
        <v>1033.5055777066566</v>
      </c>
    </row>
    <row r="57" spans="1:7" ht="15.75">
      <c r="A57" s="27" t="s">
        <v>61</v>
      </c>
      <c r="B57" s="6">
        <v>18.495994221086068</v>
      </c>
      <c r="C57" s="6">
        <v>0</v>
      </c>
      <c r="D57" s="6">
        <v>0</v>
      </c>
      <c r="E57" s="6">
        <v>2.6050195180587266</v>
      </c>
      <c r="F57" s="6">
        <v>0</v>
      </c>
      <c r="G57" s="6">
        <v>25.674212446015801</v>
      </c>
    </row>
    <row r="58" spans="1:7" s="9" customFormat="1" ht="15.75">
      <c r="A58" s="11" t="s">
        <v>63</v>
      </c>
      <c r="B58" s="8">
        <f>SUM(B41:B57)</f>
        <v>7378.602709070442</v>
      </c>
      <c r="C58" s="8">
        <f t="shared" ref="C58:G58" si="5">SUM(C41:C57)</f>
        <v>3.1854</v>
      </c>
      <c r="D58" s="8">
        <f t="shared" si="5"/>
        <v>0</v>
      </c>
      <c r="E58" s="8">
        <f t="shared" si="5"/>
        <v>2092.6989509946334</v>
      </c>
      <c r="F58" s="8">
        <f t="shared" si="5"/>
        <v>36.276420798065296</v>
      </c>
      <c r="G58" s="8">
        <f t="shared" si="5"/>
        <v>13814.672976065185</v>
      </c>
    </row>
    <row r="59" spans="1:7" ht="15.75">
      <c r="A59" s="24" t="s">
        <v>64</v>
      </c>
      <c r="B59" s="6">
        <v>5.0015999999999998</v>
      </c>
      <c r="C59" s="6">
        <v>0</v>
      </c>
      <c r="D59" s="6">
        <v>0</v>
      </c>
      <c r="E59" s="6">
        <v>5.3615358197084042</v>
      </c>
      <c r="F59" s="6">
        <v>0</v>
      </c>
      <c r="G59" s="6">
        <v>0</v>
      </c>
    </row>
    <row r="60" spans="1:7" ht="15.75">
      <c r="A60" s="24" t="s">
        <v>65</v>
      </c>
      <c r="B60" s="6">
        <v>0</v>
      </c>
      <c r="C60" s="6">
        <v>0</v>
      </c>
      <c r="D60" s="6">
        <v>0</v>
      </c>
      <c r="E60" s="6">
        <v>6.8956363636363642</v>
      </c>
      <c r="F60" s="6">
        <v>0</v>
      </c>
      <c r="G60" s="6">
        <v>0</v>
      </c>
    </row>
    <row r="61" spans="1:7" ht="15.75">
      <c r="A61" s="24" t="s">
        <v>66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</row>
    <row r="62" spans="1:7" ht="15.75">
      <c r="A62" s="24" t="s">
        <v>67</v>
      </c>
      <c r="B62" s="6">
        <v>0</v>
      </c>
      <c r="C62" s="6">
        <v>0</v>
      </c>
      <c r="D62" s="6">
        <v>0</v>
      </c>
      <c r="E62" s="6">
        <v>64.103044523670391</v>
      </c>
      <c r="F62" s="6">
        <v>0</v>
      </c>
      <c r="G62" s="6">
        <v>0</v>
      </c>
    </row>
    <row r="63" spans="1:7" ht="31.5">
      <c r="A63" s="10" t="s">
        <v>68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6013.9867061374898</v>
      </c>
    </row>
    <row r="64" spans="1:7" ht="15.75">
      <c r="A64" s="29" t="s">
        <v>69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184.20002999861617</v>
      </c>
    </row>
    <row r="65" spans="1:7" ht="15.75">
      <c r="A65" s="30" t="s">
        <v>70</v>
      </c>
      <c r="B65" s="6">
        <v>0</v>
      </c>
      <c r="C65" s="6">
        <v>0</v>
      </c>
      <c r="D65" s="6">
        <v>0</v>
      </c>
      <c r="E65" s="6">
        <v>3.1509719380680701</v>
      </c>
      <c r="F65" s="6">
        <v>0</v>
      </c>
      <c r="G65" s="6">
        <v>0</v>
      </c>
    </row>
    <row r="66" spans="1:7" ht="15.75">
      <c r="A66" s="10" t="s">
        <v>71</v>
      </c>
      <c r="B66" s="6">
        <v>1.1013512710387017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</row>
    <row r="67" spans="1:7" ht="15.75">
      <c r="A67" s="24" t="s">
        <v>72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</row>
    <row r="68" spans="1:7" s="9" customFormat="1" ht="15.75">
      <c r="A68" s="31" t="s">
        <v>73</v>
      </c>
      <c r="B68" s="8">
        <f>SUM(B59:B67)</f>
        <v>6.1029512710387017</v>
      </c>
      <c r="C68" s="8">
        <f t="shared" ref="C68:G68" si="6">SUM(C59:C67)</f>
        <v>0</v>
      </c>
      <c r="D68" s="8">
        <f t="shared" si="6"/>
        <v>0</v>
      </c>
      <c r="E68" s="8">
        <f t="shared" si="6"/>
        <v>79.511188645083223</v>
      </c>
      <c r="F68" s="8">
        <f t="shared" si="6"/>
        <v>0</v>
      </c>
      <c r="G68" s="8">
        <f t="shared" si="6"/>
        <v>6198.1867361361055</v>
      </c>
    </row>
    <row r="69" spans="1:7" ht="15.75">
      <c r="A69" s="15" t="s">
        <v>74</v>
      </c>
      <c r="B69" s="6">
        <v>99.312903614457824</v>
      </c>
      <c r="C69" s="6">
        <v>0</v>
      </c>
      <c r="D69" s="6">
        <v>0</v>
      </c>
      <c r="E69" s="6">
        <v>53.436000000000007</v>
      </c>
      <c r="F69" s="6">
        <v>0</v>
      </c>
      <c r="G69" s="6">
        <v>416.50810941115969</v>
      </c>
    </row>
    <row r="70" spans="1:7" ht="15.75">
      <c r="A70" s="15" t="s">
        <v>75</v>
      </c>
      <c r="B70" s="6">
        <v>43.952661503065322</v>
      </c>
      <c r="C70" s="6">
        <v>0</v>
      </c>
      <c r="D70" s="6">
        <v>0</v>
      </c>
      <c r="E70" s="6">
        <v>27.247076622792388</v>
      </c>
      <c r="F70" s="6">
        <v>0</v>
      </c>
      <c r="G70" s="6">
        <v>254.56405415361948</v>
      </c>
    </row>
    <row r="71" spans="1:7" ht="15.75">
      <c r="A71" s="15" t="s">
        <v>76</v>
      </c>
      <c r="B71" s="6">
        <v>0.11175266568288619</v>
      </c>
      <c r="C71" s="6">
        <v>0</v>
      </c>
      <c r="D71" s="6">
        <v>0</v>
      </c>
      <c r="E71" s="6">
        <v>0.48487100695935798</v>
      </c>
      <c r="F71" s="6">
        <v>0</v>
      </c>
      <c r="G71" s="6">
        <v>3.8073281319661167</v>
      </c>
    </row>
    <row r="72" spans="1:7" ht="15.75">
      <c r="A72" s="15" t="s">
        <v>77</v>
      </c>
      <c r="B72" s="6">
        <v>0.12773358197017687</v>
      </c>
      <c r="C72" s="6">
        <v>0</v>
      </c>
      <c r="D72" s="6">
        <v>0</v>
      </c>
      <c r="E72" s="6">
        <v>0.38715000000000005</v>
      </c>
      <c r="F72" s="6">
        <v>0</v>
      </c>
      <c r="G72" s="6">
        <v>7.4753127853881285</v>
      </c>
    </row>
    <row r="73" spans="1:7" ht="15.75">
      <c r="A73" s="15" t="s">
        <v>78</v>
      </c>
      <c r="B73" s="6">
        <v>1.8773238631049405</v>
      </c>
      <c r="C73" s="6">
        <v>0</v>
      </c>
      <c r="D73" s="6">
        <v>0</v>
      </c>
      <c r="E73" s="6">
        <v>3.013567413410732</v>
      </c>
      <c r="F73" s="6">
        <v>0</v>
      </c>
      <c r="G73" s="6">
        <v>14.655434689139222</v>
      </c>
    </row>
    <row r="74" spans="1:7" ht="15.75">
      <c r="A74" s="15" t="s">
        <v>79</v>
      </c>
      <c r="B74" s="6">
        <v>35.267466666666671</v>
      </c>
      <c r="C74" s="6">
        <v>0</v>
      </c>
      <c r="D74" s="6">
        <v>0</v>
      </c>
      <c r="E74" s="6">
        <v>30.452343592231525</v>
      </c>
      <c r="F74" s="6">
        <v>0</v>
      </c>
      <c r="G74" s="6">
        <v>200.53722416993193</v>
      </c>
    </row>
    <row r="75" spans="1:7" ht="15.75">
      <c r="A75" s="15" t="s">
        <v>80</v>
      </c>
      <c r="B75" s="6">
        <v>0.49842793047616474</v>
      </c>
      <c r="C75" s="6">
        <v>0</v>
      </c>
      <c r="D75" s="6">
        <v>0</v>
      </c>
      <c r="E75" s="6">
        <v>0.38476822388859977</v>
      </c>
      <c r="F75" s="6">
        <v>0</v>
      </c>
      <c r="G75" s="6">
        <v>4.9945695216907673</v>
      </c>
    </row>
    <row r="76" spans="1:7" ht="15.75">
      <c r="A76" s="15" t="s">
        <v>81</v>
      </c>
      <c r="B76" s="6">
        <v>1.0171969623799499</v>
      </c>
      <c r="C76" s="6">
        <v>0</v>
      </c>
      <c r="D76" s="6">
        <v>0</v>
      </c>
      <c r="E76" s="6">
        <v>0.61831727196334263</v>
      </c>
      <c r="F76" s="6">
        <v>0</v>
      </c>
      <c r="G76" s="6">
        <v>8.5670252808988767</v>
      </c>
    </row>
    <row r="77" spans="1:7" ht="15.75">
      <c r="A77" s="15" t="s">
        <v>82</v>
      </c>
      <c r="B77" s="6">
        <v>32.573315784717117</v>
      </c>
      <c r="C77" s="6">
        <v>0</v>
      </c>
      <c r="D77" s="6">
        <v>0</v>
      </c>
      <c r="E77" s="6">
        <v>14.800961038961038</v>
      </c>
      <c r="F77" s="6">
        <v>0</v>
      </c>
      <c r="G77" s="6">
        <v>123.26007410514543</v>
      </c>
    </row>
    <row r="78" spans="1:7" ht="15.75">
      <c r="A78" s="32" t="s">
        <v>83</v>
      </c>
      <c r="B78" s="6">
        <v>130.30877467611995</v>
      </c>
      <c r="C78" s="6">
        <v>0</v>
      </c>
      <c r="D78" s="6">
        <v>0</v>
      </c>
      <c r="E78" s="6">
        <v>59.202883116883108</v>
      </c>
      <c r="F78" s="6">
        <v>0</v>
      </c>
      <c r="G78" s="6">
        <v>179.63998438257985</v>
      </c>
    </row>
    <row r="79" spans="1:7" ht="15.75">
      <c r="A79" s="33" t="s">
        <v>84</v>
      </c>
      <c r="B79" s="6">
        <v>7.5082330167303981</v>
      </c>
      <c r="C79" s="6">
        <v>0</v>
      </c>
      <c r="D79" s="6">
        <v>0</v>
      </c>
      <c r="E79" s="6">
        <v>12.053907685303081</v>
      </c>
      <c r="F79" s="6">
        <v>0</v>
      </c>
      <c r="G79" s="6">
        <v>134.97198946336212</v>
      </c>
    </row>
    <row r="80" spans="1:7" ht="15.75">
      <c r="A80" s="34" t="s">
        <v>85</v>
      </c>
      <c r="B80" s="6">
        <v>96.993600000000001</v>
      </c>
      <c r="C80" s="6">
        <v>0</v>
      </c>
      <c r="D80" s="6">
        <v>0</v>
      </c>
      <c r="E80" s="6">
        <v>83.749825980141566</v>
      </c>
      <c r="F80" s="6">
        <v>0</v>
      </c>
      <c r="G80" s="6">
        <v>558.60356110726309</v>
      </c>
    </row>
    <row r="81" spans="1:7" ht="15.75">
      <c r="A81" s="35" t="s">
        <v>86</v>
      </c>
      <c r="B81" s="6">
        <v>0.78903820068242247</v>
      </c>
      <c r="C81" s="6">
        <v>0</v>
      </c>
      <c r="D81" s="6">
        <v>0</v>
      </c>
      <c r="E81" s="6">
        <v>0.60928793290716354</v>
      </c>
      <c r="F81" s="6">
        <v>0</v>
      </c>
      <c r="G81" s="6">
        <v>5.3586770793707625</v>
      </c>
    </row>
    <row r="82" spans="1:7" ht="15.75">
      <c r="A82" s="35" t="s">
        <v>87</v>
      </c>
      <c r="B82" s="6">
        <v>0.2022797539789371</v>
      </c>
      <c r="C82" s="6">
        <v>0</v>
      </c>
      <c r="D82" s="6">
        <v>0</v>
      </c>
      <c r="E82" s="6">
        <v>0.61297500000000005</v>
      </c>
      <c r="F82" s="6">
        <v>0</v>
      </c>
      <c r="G82" s="6">
        <v>5.4859352413345563</v>
      </c>
    </row>
    <row r="83" spans="1:7" ht="15.75">
      <c r="A83" s="35" t="s">
        <v>88</v>
      </c>
      <c r="B83" s="6">
        <v>0.17699180419049171</v>
      </c>
      <c r="C83" s="6">
        <v>0</v>
      </c>
      <c r="D83" s="6">
        <v>0</v>
      </c>
      <c r="E83" s="6">
        <v>0.76769144631829789</v>
      </c>
      <c r="F83" s="6">
        <v>0</v>
      </c>
      <c r="G83" s="6">
        <v>3.6536382554991156</v>
      </c>
    </row>
    <row r="84" spans="1:7" ht="15.75">
      <c r="A84" s="36" t="s">
        <v>89</v>
      </c>
      <c r="B84" s="6">
        <v>1.472375801307356</v>
      </c>
      <c r="C84" s="6">
        <v>0</v>
      </c>
      <c r="D84" s="6">
        <v>0</v>
      </c>
      <c r="E84" s="6">
        <v>0.8949851865321421</v>
      </c>
      <c r="F84" s="6">
        <v>0</v>
      </c>
      <c r="G84" s="6">
        <v>6.5072713842123138</v>
      </c>
    </row>
    <row r="85" spans="1:7" ht="15.75">
      <c r="A85" s="37" t="s">
        <v>90</v>
      </c>
      <c r="B85" s="6">
        <v>25.328005148364607</v>
      </c>
      <c r="C85" s="6">
        <v>0</v>
      </c>
      <c r="D85" s="6">
        <v>0</v>
      </c>
      <c r="E85" s="6">
        <v>15.701156125718351</v>
      </c>
      <c r="F85" s="6">
        <v>0</v>
      </c>
      <c r="G85" s="6">
        <v>140.0781841377844</v>
      </c>
    </row>
    <row r="86" spans="1:7" ht="15.75">
      <c r="A86" s="37" t="s">
        <v>91</v>
      </c>
      <c r="B86" s="6">
        <v>57.235012048192772</v>
      </c>
      <c r="C86" s="6">
        <v>0</v>
      </c>
      <c r="D86" s="6">
        <v>0</v>
      </c>
      <c r="E86" s="6">
        <v>30.792923076923074</v>
      </c>
      <c r="F86" s="6">
        <v>0</v>
      </c>
      <c r="G86" s="6">
        <v>231.8081309802254</v>
      </c>
    </row>
    <row r="87" spans="1:7" s="9" customFormat="1" ht="15.75">
      <c r="A87" s="31" t="s">
        <v>92</v>
      </c>
      <c r="B87" s="8">
        <f>SUM(B69:B86)</f>
        <v>534.75309302208802</v>
      </c>
      <c r="C87" s="8">
        <f t="shared" ref="C87:G87" si="7">SUM(C69:C86)</f>
        <v>0</v>
      </c>
      <c r="D87" s="8">
        <f t="shared" si="7"/>
        <v>0</v>
      </c>
      <c r="E87" s="8">
        <f t="shared" si="7"/>
        <v>335.21069072093371</v>
      </c>
      <c r="F87" s="8">
        <f t="shared" si="7"/>
        <v>0</v>
      </c>
      <c r="G87" s="8">
        <f t="shared" si="7"/>
        <v>2300.4765042805716</v>
      </c>
    </row>
    <row r="88" spans="1:7" ht="31.5">
      <c r="A88" s="24" t="s">
        <v>93</v>
      </c>
      <c r="B88" s="6">
        <v>5.1342641100593633</v>
      </c>
      <c r="C88" s="6">
        <v>39.684396724636962</v>
      </c>
      <c r="D88" s="6">
        <v>0</v>
      </c>
      <c r="E88" s="6">
        <v>291.17766891974526</v>
      </c>
      <c r="F88" s="6">
        <v>0</v>
      </c>
      <c r="G88" s="6">
        <v>0</v>
      </c>
    </row>
    <row r="89" spans="1:7" ht="31.5">
      <c r="A89" s="10" t="s">
        <v>94</v>
      </c>
      <c r="B89" s="6">
        <v>246.86387281795513</v>
      </c>
      <c r="C89" s="6">
        <v>57.999419999999994</v>
      </c>
      <c r="D89" s="6">
        <v>0</v>
      </c>
      <c r="E89" s="6">
        <v>113.28802165814224</v>
      </c>
      <c r="F89" s="6">
        <v>0</v>
      </c>
      <c r="G89" s="6">
        <v>0</v>
      </c>
    </row>
    <row r="90" spans="1:7" ht="47.25">
      <c r="A90" s="10" t="s">
        <v>95</v>
      </c>
      <c r="B90" s="6">
        <v>0</v>
      </c>
      <c r="C90" s="6">
        <v>0.20458181523520266</v>
      </c>
      <c r="D90" s="6">
        <v>0</v>
      </c>
      <c r="E90" s="6">
        <v>0</v>
      </c>
      <c r="F90" s="6">
        <v>0</v>
      </c>
      <c r="G90" s="6">
        <v>0</v>
      </c>
    </row>
    <row r="91" spans="1:7" s="9" customFormat="1" ht="15.75">
      <c r="A91" s="11" t="s">
        <v>96</v>
      </c>
      <c r="B91" s="8">
        <f>SUM(B88:B90)</f>
        <v>251.9981369280145</v>
      </c>
      <c r="C91" s="8">
        <f t="shared" ref="C91:G91" si="8">SUM(C88:C90)</f>
        <v>97.888398539872156</v>
      </c>
      <c r="D91" s="8">
        <f t="shared" si="8"/>
        <v>0</v>
      </c>
      <c r="E91" s="8">
        <f t="shared" si="8"/>
        <v>404.46569057788747</v>
      </c>
      <c r="F91" s="8">
        <f t="shared" si="8"/>
        <v>0</v>
      </c>
      <c r="G91" s="8">
        <f t="shared" si="8"/>
        <v>0</v>
      </c>
    </row>
    <row r="92" spans="1:7" s="9" customFormat="1" ht="15.75">
      <c r="A92" s="38" t="s">
        <v>140</v>
      </c>
      <c r="B92" s="8">
        <f>B6++B12+B21+B35+B40+B58+B68+B87+B91</f>
        <v>15821.966956222124</v>
      </c>
      <c r="C92" s="8">
        <f t="shared" ref="C92:G92" si="9">C6++C12+C21+C35+C40+C58+C68+C87+C91</f>
        <v>436.00593346227095</v>
      </c>
      <c r="D92" s="8">
        <f t="shared" si="9"/>
        <v>189.68800358994145</v>
      </c>
      <c r="E92" s="8">
        <f t="shared" si="9"/>
        <v>5360.2331822423912</v>
      </c>
      <c r="F92" s="8">
        <f t="shared" si="9"/>
        <v>57.42585584732187</v>
      </c>
      <c r="G92" s="8">
        <f t="shared" si="9"/>
        <v>29025.268479708659</v>
      </c>
    </row>
    <row r="94" spans="1:7">
      <c r="C94" s="39"/>
    </row>
    <row r="95" spans="1:7">
      <c r="B95" s="40"/>
      <c r="C95" s="40"/>
      <c r="D95" s="40"/>
      <c r="E95" s="40"/>
      <c r="F95" s="40"/>
      <c r="G95" s="40"/>
    </row>
    <row r="96" spans="1:7" ht="48.75" customHeight="1">
      <c r="A96" s="41" t="s">
        <v>97</v>
      </c>
      <c r="B96" s="42">
        <f>B56+B32+B80</f>
        <v>735.38237719133963</v>
      </c>
      <c r="C96" s="42">
        <f t="shared" ref="C96:G96" si="10">C56+C32+C80</f>
        <v>0</v>
      </c>
      <c r="D96" s="42">
        <f t="shared" si="10"/>
        <v>0</v>
      </c>
      <c r="E96" s="42">
        <f t="shared" si="10"/>
        <v>275.29397306181272</v>
      </c>
      <c r="F96" s="42">
        <f t="shared" si="10"/>
        <v>0</v>
      </c>
      <c r="G96" s="42">
        <f t="shared" si="10"/>
        <v>2145.924669397406</v>
      </c>
    </row>
    <row r="97" spans="1:7" ht="49.5" customHeight="1">
      <c r="A97" s="44" t="s">
        <v>98</v>
      </c>
      <c r="B97" s="42">
        <f>B39+B79</f>
        <v>77.821481305880553</v>
      </c>
      <c r="C97" s="42">
        <f t="shared" ref="C97:G97" si="11">C39+C79</f>
        <v>0</v>
      </c>
      <c r="D97" s="42">
        <f t="shared" si="11"/>
        <v>0</v>
      </c>
      <c r="E97" s="42">
        <f t="shared" si="11"/>
        <v>245.65545812778097</v>
      </c>
      <c r="F97" s="42">
        <f t="shared" si="11"/>
        <v>0</v>
      </c>
      <c r="G97" s="42">
        <f t="shared" si="11"/>
        <v>134.97198946336212</v>
      </c>
    </row>
    <row r="98" spans="1:7" ht="45" customHeight="1">
      <c r="A98" s="45" t="s">
        <v>99</v>
      </c>
      <c r="B98" s="42">
        <f>B55+B78</f>
        <v>367.14655798869779</v>
      </c>
      <c r="C98" s="42">
        <f t="shared" ref="C98:G98" si="12">C55+C78</f>
        <v>0</v>
      </c>
      <c r="D98" s="42">
        <f t="shared" si="12"/>
        <v>0</v>
      </c>
      <c r="E98" s="42">
        <f t="shared" si="12"/>
        <v>183.70631301638304</v>
      </c>
      <c r="F98" s="42">
        <f t="shared" si="12"/>
        <v>0</v>
      </c>
      <c r="G98" s="42">
        <f t="shared" si="12"/>
        <v>179.63998438257985</v>
      </c>
    </row>
    <row r="99" spans="1:7" ht="45" customHeight="1">
      <c r="A99" s="46" t="s">
        <v>100</v>
      </c>
      <c r="B99" s="42">
        <f>B83+B82+B81+B57</f>
        <v>19.66430397993792</v>
      </c>
      <c r="C99" s="42">
        <f t="shared" ref="C99:G99" si="13">C83+C82+C81+C57</f>
        <v>0</v>
      </c>
      <c r="D99" s="42">
        <f t="shared" si="13"/>
        <v>0</v>
      </c>
      <c r="E99" s="42">
        <f t="shared" si="13"/>
        <v>4.5949738972841878</v>
      </c>
      <c r="F99" s="42">
        <f t="shared" si="13"/>
        <v>0</v>
      </c>
      <c r="G99" s="42">
        <f t="shared" si="13"/>
        <v>40.172463022220235</v>
      </c>
    </row>
    <row r="100" spans="1:7" ht="45" customHeight="1">
      <c r="A100" s="47" t="s">
        <v>101</v>
      </c>
      <c r="B100" s="42">
        <f>B84+B19</f>
        <v>19.799847334154073</v>
      </c>
      <c r="C100" s="42">
        <f t="shared" ref="C100:G100" si="14">C84+C19</f>
        <v>0</v>
      </c>
      <c r="D100" s="42">
        <f t="shared" si="14"/>
        <v>0</v>
      </c>
      <c r="E100" s="42">
        <f t="shared" si="14"/>
        <v>6.7533349402267229</v>
      </c>
      <c r="F100" s="42">
        <f t="shared" si="14"/>
        <v>0</v>
      </c>
      <c r="G100" s="42">
        <f t="shared" si="14"/>
        <v>40.246297971956722</v>
      </c>
    </row>
    <row r="101" spans="1:7" ht="45" customHeight="1">
      <c r="A101" s="48" t="s">
        <v>102</v>
      </c>
      <c r="B101" s="42">
        <f>B20+B33</f>
        <v>132.18844210240539</v>
      </c>
      <c r="C101" s="42">
        <f t="shared" ref="C101:G101" si="15">C20+C33</f>
        <v>0</v>
      </c>
      <c r="D101" s="42">
        <f t="shared" si="15"/>
        <v>1.5258898216159495</v>
      </c>
      <c r="E101" s="42">
        <f t="shared" si="15"/>
        <v>58.70850101645091</v>
      </c>
      <c r="F101" s="42">
        <f t="shared" si="15"/>
        <v>0</v>
      </c>
      <c r="G101" s="42">
        <f t="shared" si="15"/>
        <v>439.02397575022735</v>
      </c>
    </row>
    <row r="102" spans="1:7" ht="45" customHeight="1">
      <c r="A102" s="49" t="s">
        <v>103</v>
      </c>
      <c r="B102" s="42">
        <f>B86+B85+B34</f>
        <v>172.21680396126325</v>
      </c>
      <c r="C102" s="42">
        <f t="shared" ref="C102:G102" si="16">C86+C85+C34</f>
        <v>0</v>
      </c>
      <c r="D102" s="42">
        <f t="shared" si="16"/>
        <v>0</v>
      </c>
      <c r="E102" s="42">
        <f t="shared" si="16"/>
        <v>83.884278271136679</v>
      </c>
      <c r="F102" s="42">
        <f t="shared" si="16"/>
        <v>0</v>
      </c>
      <c r="G102" s="42">
        <f t="shared" si="16"/>
        <v>610.89650010631522</v>
      </c>
    </row>
    <row r="106" spans="1:7">
      <c r="A106" s="50"/>
      <c r="B106" s="40"/>
      <c r="C106" s="40"/>
      <c r="D106" s="40"/>
      <c r="E106" s="40"/>
      <c r="F106" s="40"/>
      <c r="G106" s="40"/>
    </row>
    <row r="107" spans="1:7">
      <c r="A107" s="50"/>
      <c r="B107" s="40"/>
      <c r="C107" s="40"/>
      <c r="D107" s="40"/>
      <c r="E107" s="40"/>
      <c r="F107" s="40"/>
      <c r="G107" s="40"/>
    </row>
    <row r="108" spans="1:7">
      <c r="A108" s="51"/>
      <c r="B108" s="40"/>
      <c r="C108" s="40"/>
      <c r="D108" s="40"/>
      <c r="E108" s="40"/>
      <c r="F108" s="40"/>
      <c r="G108" s="40"/>
    </row>
    <row r="109" spans="1:7">
      <c r="A109" s="50"/>
    </row>
    <row r="110" spans="1:7">
      <c r="A110" s="50"/>
      <c r="B110" s="40"/>
      <c r="C110" s="40"/>
      <c r="D110" s="40"/>
      <c r="E110" s="40"/>
      <c r="F110" s="40"/>
      <c r="G110" s="40"/>
    </row>
    <row r="111" spans="1:7">
      <c r="A111" s="50"/>
      <c r="B111" s="40"/>
      <c r="C111" s="40"/>
      <c r="D111" s="40"/>
      <c r="E111" s="40"/>
      <c r="F111" s="40"/>
      <c r="G111" s="40"/>
    </row>
    <row r="112" spans="1:7">
      <c r="A112" s="50"/>
      <c r="B112" s="40"/>
      <c r="C112" s="40"/>
      <c r="D112" s="40"/>
      <c r="E112" s="40"/>
      <c r="F112" s="40"/>
      <c r="G112" s="40"/>
    </row>
  </sheetData>
  <mergeCells count="1">
    <mergeCell ref="A2:G2"/>
  </mergeCells>
  <pageMargins left="0.70866141732283472" right="0.28999999999999998" top="0.51" bottom="0.74803149606299213" header="0.31496062992125984" footer="0.31496062992125984"/>
  <pageSetup paperSize="9" scale="4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2"/>
  <sheetViews>
    <sheetView zoomScale="90" zoomScaleNormal="90" workbookViewId="0">
      <pane xSplit="1" ySplit="3" topLeftCell="B4" activePane="bottomRight" state="frozenSplit"/>
      <selection pane="topRight" activeCell="B1" sqref="B1"/>
      <selection pane="bottomLeft" activeCell="A4" sqref="A4"/>
      <selection pane="bottomRight" activeCell="G1" sqref="G1"/>
    </sheetView>
  </sheetViews>
  <sheetFormatPr defaultRowHeight="15"/>
  <cols>
    <col min="1" max="1" width="70.140625" customWidth="1"/>
    <col min="2" max="7" width="22.42578125" customWidth="1"/>
  </cols>
  <sheetData>
    <row r="1" spans="1:7" ht="15.75">
      <c r="G1" s="61" t="s">
        <v>146</v>
      </c>
    </row>
    <row r="2" spans="1:7" ht="49.5" customHeight="1">
      <c r="A2" s="64" t="s">
        <v>111</v>
      </c>
      <c r="B2" s="64"/>
      <c r="C2" s="64"/>
      <c r="D2" s="64"/>
      <c r="E2" s="64"/>
      <c r="F2" s="64"/>
      <c r="G2" s="64"/>
    </row>
    <row r="3" spans="1:7" s="4" customFormat="1" ht="71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</row>
    <row r="4" spans="1:7" ht="31.5">
      <c r="A4" s="5" t="s">
        <v>7</v>
      </c>
      <c r="B4" s="6">
        <v>155.07415287867906</v>
      </c>
      <c r="C4" s="6">
        <v>4.4189485657348992</v>
      </c>
      <c r="D4" s="6">
        <v>0</v>
      </c>
      <c r="E4" s="6">
        <v>180.65300127307091</v>
      </c>
      <c r="F4" s="6">
        <v>0</v>
      </c>
      <c r="G4" s="6">
        <v>0</v>
      </c>
    </row>
    <row r="5" spans="1:7" ht="15.75">
      <c r="A5" s="5" t="s">
        <v>8</v>
      </c>
      <c r="B5" s="6">
        <v>1.0529233938907174</v>
      </c>
      <c r="C5" s="6">
        <v>4.5384968765665175</v>
      </c>
      <c r="D5" s="6">
        <v>0</v>
      </c>
      <c r="E5" s="6">
        <v>6.0112813954097444</v>
      </c>
      <c r="F5" s="6">
        <v>0</v>
      </c>
      <c r="G5" s="6">
        <v>0</v>
      </c>
    </row>
    <row r="6" spans="1:7" s="9" customFormat="1" ht="15.75">
      <c r="A6" s="7" t="s">
        <v>9</v>
      </c>
      <c r="B6" s="8">
        <f>SUM(B4:B5)</f>
        <v>156.12707627256978</v>
      </c>
      <c r="C6" s="8">
        <f t="shared" ref="C6:G6" si="0">SUM(C4:C5)</f>
        <v>8.9574454423014167</v>
      </c>
      <c r="D6" s="8">
        <f t="shared" si="0"/>
        <v>0</v>
      </c>
      <c r="E6" s="8">
        <f t="shared" si="0"/>
        <v>186.66428266848067</v>
      </c>
      <c r="F6" s="8">
        <f t="shared" si="0"/>
        <v>0</v>
      </c>
      <c r="G6" s="8">
        <f t="shared" si="0"/>
        <v>0</v>
      </c>
    </row>
    <row r="7" spans="1:7" ht="15.75">
      <c r="A7" s="5" t="s">
        <v>10</v>
      </c>
      <c r="B7" s="6">
        <v>1211.3848558329742</v>
      </c>
      <c r="C7" s="6">
        <v>6.9236538265444709</v>
      </c>
      <c r="D7" s="6">
        <v>15.276828554044791</v>
      </c>
      <c r="E7" s="6">
        <v>0</v>
      </c>
      <c r="F7" s="6">
        <v>0</v>
      </c>
      <c r="G7" s="6">
        <v>0</v>
      </c>
    </row>
    <row r="8" spans="1:7" ht="31.5">
      <c r="A8" s="5" t="s">
        <v>11</v>
      </c>
      <c r="B8" s="6">
        <v>927.01491260997</v>
      </c>
      <c r="C8" s="6">
        <v>69.690265486725664</v>
      </c>
      <c r="D8" s="6">
        <v>0</v>
      </c>
      <c r="E8" s="6">
        <v>773.00057047970495</v>
      </c>
      <c r="F8" s="6">
        <v>0</v>
      </c>
      <c r="G8" s="6">
        <v>0</v>
      </c>
    </row>
    <row r="9" spans="1:7" ht="31.5">
      <c r="A9" s="10" t="s">
        <v>12</v>
      </c>
      <c r="B9" s="6">
        <v>2360.6142092526698</v>
      </c>
      <c r="C9" s="6">
        <v>72.123844091010611</v>
      </c>
      <c r="D9" s="6">
        <v>45.803634978006471</v>
      </c>
      <c r="E9" s="6">
        <v>534.00752112676059</v>
      </c>
      <c r="F9" s="6">
        <v>37.606385915492957</v>
      </c>
      <c r="G9" s="6">
        <v>0</v>
      </c>
    </row>
    <row r="10" spans="1:7" ht="15.75">
      <c r="A10" s="10" t="s">
        <v>13</v>
      </c>
      <c r="B10" s="6">
        <v>1283.8110822942645</v>
      </c>
      <c r="C10" s="6">
        <v>112</v>
      </c>
      <c r="D10" s="6">
        <v>164.10144389027431</v>
      </c>
      <c r="E10" s="6">
        <v>121.00157142857144</v>
      </c>
      <c r="F10" s="6">
        <v>19.642071428571427</v>
      </c>
      <c r="G10" s="6">
        <v>0</v>
      </c>
    </row>
    <row r="11" spans="1:7" ht="15.75">
      <c r="A11" s="10" t="s">
        <v>14</v>
      </c>
      <c r="B11" s="6">
        <v>4595.2028145946606</v>
      </c>
      <c r="C11" s="6">
        <v>234.8321428571428</v>
      </c>
      <c r="D11" s="6">
        <v>110.4177279625648</v>
      </c>
      <c r="E11" s="6">
        <v>355.67768460111319</v>
      </c>
      <c r="F11" s="6">
        <v>6.6101076066790343</v>
      </c>
      <c r="G11" s="6">
        <v>188.62327188940091</v>
      </c>
    </row>
    <row r="12" spans="1:7" s="9" customFormat="1" ht="15.75">
      <c r="A12" s="11" t="s">
        <v>15</v>
      </c>
      <c r="B12" s="8">
        <f>SUM(B7:B11)</f>
        <v>10378.027874584539</v>
      </c>
      <c r="C12" s="8">
        <f t="shared" ref="C12:G12" si="1">SUM(C7:C11)</f>
        <v>495.56990626142351</v>
      </c>
      <c r="D12" s="8">
        <f t="shared" si="1"/>
        <v>335.59963538489035</v>
      </c>
      <c r="E12" s="8">
        <f t="shared" si="1"/>
        <v>1783.6873476361502</v>
      </c>
      <c r="F12" s="8">
        <f t="shared" si="1"/>
        <v>63.858564950743421</v>
      </c>
      <c r="G12" s="8">
        <f t="shared" si="1"/>
        <v>188.62327188940091</v>
      </c>
    </row>
    <row r="13" spans="1:7" ht="15.75">
      <c r="A13" s="12" t="s">
        <v>16</v>
      </c>
      <c r="B13" s="6">
        <v>515.09218048268622</v>
      </c>
      <c r="C13" s="6">
        <v>0</v>
      </c>
      <c r="D13" s="6">
        <v>37.298300104931798</v>
      </c>
      <c r="E13" s="6">
        <v>385.47927332317317</v>
      </c>
      <c r="F13" s="6">
        <v>0</v>
      </c>
      <c r="G13" s="6">
        <v>2270.6044642774568</v>
      </c>
    </row>
    <row r="14" spans="1:7" ht="15.75">
      <c r="A14" s="12" t="s">
        <v>17</v>
      </c>
      <c r="B14" s="6">
        <v>267.1394277372263</v>
      </c>
      <c r="C14" s="6">
        <v>0</v>
      </c>
      <c r="D14" s="6">
        <v>0</v>
      </c>
      <c r="E14" s="6">
        <v>160.28343842364529</v>
      </c>
      <c r="F14" s="6">
        <v>0</v>
      </c>
      <c r="G14" s="6">
        <v>1083.4319880576643</v>
      </c>
    </row>
    <row r="15" spans="1:7" ht="31.5">
      <c r="A15" s="5" t="s">
        <v>18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1:7" ht="15.75">
      <c r="A16" s="5" t="s">
        <v>19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 ht="15.75">
      <c r="A17" s="5" t="s">
        <v>20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1:7" ht="15.75">
      <c r="A18" s="5" t="s">
        <v>21</v>
      </c>
      <c r="B18" s="6">
        <v>0</v>
      </c>
      <c r="C18" s="6">
        <v>0</v>
      </c>
      <c r="D18" s="6">
        <v>0</v>
      </c>
      <c r="E18" s="6">
        <v>1.4723936621028686</v>
      </c>
      <c r="F18" s="6">
        <v>0</v>
      </c>
      <c r="G18" s="6">
        <v>0</v>
      </c>
    </row>
    <row r="19" spans="1:7" ht="31.5">
      <c r="A19" s="13" t="s">
        <v>22</v>
      </c>
      <c r="B19" s="6">
        <v>386.65052846715326</v>
      </c>
      <c r="C19" s="6">
        <v>0</v>
      </c>
      <c r="D19" s="6">
        <v>0</v>
      </c>
      <c r="E19" s="6">
        <v>231.99065024630542</v>
      </c>
      <c r="F19" s="6">
        <v>0</v>
      </c>
      <c r="G19" s="6">
        <v>1563.0349734122556</v>
      </c>
    </row>
    <row r="20" spans="1:7" ht="31.5">
      <c r="A20" s="14" t="s">
        <v>23</v>
      </c>
      <c r="B20" s="6">
        <v>388.7437145855194</v>
      </c>
      <c r="C20" s="6">
        <v>0</v>
      </c>
      <c r="D20" s="6">
        <v>28.151110178384048</v>
      </c>
      <c r="E20" s="6">
        <v>290.92451022002615</v>
      </c>
      <c r="F20" s="6">
        <v>0</v>
      </c>
      <c r="G20" s="6">
        <v>1416.5613746589875</v>
      </c>
    </row>
    <row r="21" spans="1:7" s="9" customFormat="1" ht="15.75">
      <c r="A21" s="7" t="s">
        <v>24</v>
      </c>
      <c r="B21" s="8">
        <f>SUM(B13:B20)</f>
        <v>1557.6258512725851</v>
      </c>
      <c r="C21" s="8">
        <f t="shared" ref="C21:G21" si="2">SUM(C13:C20)</f>
        <v>0</v>
      </c>
      <c r="D21" s="8">
        <f t="shared" si="2"/>
        <v>65.449410283315842</v>
      </c>
      <c r="E21" s="8">
        <f t="shared" si="2"/>
        <v>1070.1502658752529</v>
      </c>
      <c r="F21" s="8">
        <f t="shared" si="2"/>
        <v>0</v>
      </c>
      <c r="G21" s="8">
        <f t="shared" si="2"/>
        <v>6333.6328004063635</v>
      </c>
    </row>
    <row r="22" spans="1:7" ht="15.75">
      <c r="A22" s="12" t="s">
        <v>25</v>
      </c>
      <c r="B22" s="6">
        <v>0</v>
      </c>
      <c r="C22" s="6">
        <v>0</v>
      </c>
      <c r="D22" s="6">
        <v>0</v>
      </c>
      <c r="E22" s="6">
        <v>0.63696723744639439</v>
      </c>
      <c r="F22" s="6">
        <v>0</v>
      </c>
      <c r="G22" s="6">
        <v>12.602478116343491</v>
      </c>
    </row>
    <row r="23" spans="1:7" ht="15.75">
      <c r="A23" s="12" t="s">
        <v>26</v>
      </c>
      <c r="B23" s="6">
        <v>22.669493134140229</v>
      </c>
      <c r="C23" s="6">
        <v>0</v>
      </c>
      <c r="D23" s="6">
        <v>0</v>
      </c>
      <c r="E23" s="6">
        <v>23.62150842102718</v>
      </c>
      <c r="F23" s="6">
        <v>0</v>
      </c>
      <c r="G23" s="6">
        <v>160.26785818436034</v>
      </c>
    </row>
    <row r="24" spans="1:7" ht="15.75">
      <c r="A24" s="5" t="s">
        <v>27</v>
      </c>
      <c r="B24" s="6">
        <v>0</v>
      </c>
      <c r="C24" s="6">
        <v>0</v>
      </c>
      <c r="D24" s="6">
        <v>0</v>
      </c>
      <c r="E24" s="6">
        <v>521.15381771963121</v>
      </c>
      <c r="F24" s="6">
        <v>0</v>
      </c>
      <c r="G24" s="6">
        <v>0</v>
      </c>
    </row>
    <row r="25" spans="1:7" ht="15.75">
      <c r="A25" s="15" t="s">
        <v>28</v>
      </c>
      <c r="B25" s="6">
        <v>1.3364215686274508</v>
      </c>
      <c r="C25" s="6">
        <v>0</v>
      </c>
      <c r="D25" s="6">
        <v>0</v>
      </c>
      <c r="E25" s="6">
        <v>0.34940607380600214</v>
      </c>
      <c r="F25" s="6">
        <v>0</v>
      </c>
      <c r="G25" s="6">
        <v>6.8656224237427859</v>
      </c>
    </row>
    <row r="26" spans="1:7" ht="15.75">
      <c r="A26" s="12" t="s">
        <v>29</v>
      </c>
      <c r="B26" s="6">
        <v>167.81157383121788</v>
      </c>
      <c r="C26" s="6">
        <v>0</v>
      </c>
      <c r="D26" s="6">
        <v>0</v>
      </c>
      <c r="E26" s="6">
        <v>118.00832983490622</v>
      </c>
      <c r="F26" s="6">
        <v>0</v>
      </c>
      <c r="G26" s="6">
        <v>808.13099041533542</v>
      </c>
    </row>
    <row r="27" spans="1:7" ht="15.75">
      <c r="A27" s="12" t="s">
        <v>30</v>
      </c>
      <c r="B27" s="6">
        <v>204.02885853658537</v>
      </c>
      <c r="C27" s="6">
        <v>0</v>
      </c>
      <c r="D27" s="6">
        <v>0</v>
      </c>
      <c r="E27" s="6">
        <v>117.96632621376216</v>
      </c>
      <c r="F27" s="6">
        <v>0</v>
      </c>
      <c r="G27" s="6">
        <v>779.13733559465766</v>
      </c>
    </row>
    <row r="28" spans="1:7" ht="15.75">
      <c r="A28" s="15" t="s">
        <v>31</v>
      </c>
      <c r="B28" s="6">
        <v>144.89179940148691</v>
      </c>
      <c r="C28" s="6">
        <v>0</v>
      </c>
      <c r="D28" s="6">
        <v>11.035950741852302</v>
      </c>
      <c r="E28" s="6">
        <v>89.034990692617527</v>
      </c>
      <c r="F28" s="6">
        <v>0</v>
      </c>
      <c r="G28" s="6">
        <v>637.7009633642931</v>
      </c>
    </row>
    <row r="29" spans="1:7" ht="15.75">
      <c r="A29" s="12" t="s">
        <v>32</v>
      </c>
      <c r="B29" s="6">
        <v>5.2626949768290832</v>
      </c>
      <c r="C29" s="6">
        <v>0</v>
      </c>
      <c r="D29" s="6">
        <v>0</v>
      </c>
      <c r="E29" s="6">
        <v>1.0175284530437751</v>
      </c>
      <c r="F29" s="6">
        <v>0</v>
      </c>
      <c r="G29" s="6">
        <v>11.673142172812726</v>
      </c>
    </row>
    <row r="30" spans="1:7" ht="15.75">
      <c r="A30" s="12" t="s">
        <v>33</v>
      </c>
      <c r="B30" s="6">
        <v>17.144900735294119</v>
      </c>
      <c r="C30" s="6">
        <v>0</v>
      </c>
      <c r="D30" s="6">
        <v>0</v>
      </c>
      <c r="E30" s="6">
        <v>10.247579471087985</v>
      </c>
      <c r="F30" s="6">
        <v>0</v>
      </c>
      <c r="G30" s="6">
        <v>64.087946661550276</v>
      </c>
    </row>
    <row r="31" spans="1:7" ht="15.75">
      <c r="A31" s="16" t="s">
        <v>34</v>
      </c>
      <c r="B31" s="6">
        <v>0</v>
      </c>
      <c r="C31" s="6">
        <v>0</v>
      </c>
      <c r="D31" s="6">
        <v>0</v>
      </c>
      <c r="E31" s="6">
        <v>18.566729609511693</v>
      </c>
      <c r="F31" s="6">
        <v>0</v>
      </c>
      <c r="G31" s="6">
        <v>0</v>
      </c>
    </row>
    <row r="32" spans="1:7" ht="15.75">
      <c r="A32" s="17" t="s">
        <v>35</v>
      </c>
      <c r="B32" s="6">
        <v>3.6757843137254897</v>
      </c>
      <c r="C32" s="6">
        <v>0</v>
      </c>
      <c r="D32" s="6">
        <v>0</v>
      </c>
      <c r="E32" s="6">
        <v>0.96098851154917664</v>
      </c>
      <c r="F32" s="6">
        <v>0</v>
      </c>
      <c r="G32" s="6">
        <v>18.734469416513409</v>
      </c>
    </row>
    <row r="33" spans="1:7" ht="15.75">
      <c r="A33" s="18" t="s">
        <v>36</v>
      </c>
      <c r="B33" s="6">
        <v>3.971843312075193</v>
      </c>
      <c r="C33" s="6">
        <v>0</v>
      </c>
      <c r="D33" s="6">
        <v>0</v>
      </c>
      <c r="E33" s="6">
        <v>0.76798876352292755</v>
      </c>
      <c r="F33" s="6">
        <v>0</v>
      </c>
      <c r="G33" s="6">
        <v>299.6826495907851</v>
      </c>
    </row>
    <row r="34" spans="1:7" ht="31.5">
      <c r="A34" s="19" t="s">
        <v>37</v>
      </c>
      <c r="B34" s="6">
        <v>9.8802132352941161</v>
      </c>
      <c r="C34" s="6">
        <v>0</v>
      </c>
      <c r="D34" s="6">
        <v>0</v>
      </c>
      <c r="E34" s="6">
        <v>5.9058009315047437</v>
      </c>
      <c r="F34" s="6">
        <v>0</v>
      </c>
      <c r="G34" s="6">
        <v>24.854815011694665</v>
      </c>
    </row>
    <row r="35" spans="1:7" s="9" customFormat="1" ht="15.75">
      <c r="A35" s="21" t="s">
        <v>39</v>
      </c>
      <c r="B35" s="8">
        <f>SUM(B22:B34)</f>
        <v>580.67358304527568</v>
      </c>
      <c r="C35" s="8">
        <f t="shared" ref="C35:G35" si="3">SUM(C22:C34)</f>
        <v>0</v>
      </c>
      <c r="D35" s="8">
        <f t="shared" si="3"/>
        <v>11.035950741852302</v>
      </c>
      <c r="E35" s="8">
        <f t="shared" si="3"/>
        <v>908.23796193341684</v>
      </c>
      <c r="F35" s="8">
        <f t="shared" si="3"/>
        <v>0</v>
      </c>
      <c r="G35" s="8">
        <f t="shared" si="3"/>
        <v>2823.7382709520898</v>
      </c>
    </row>
    <row r="36" spans="1:7" ht="15.75">
      <c r="A36" s="10" t="s">
        <v>40</v>
      </c>
      <c r="B36" s="6">
        <v>82.423819761427566</v>
      </c>
      <c r="C36" s="6">
        <v>0</v>
      </c>
      <c r="D36" s="6">
        <v>0</v>
      </c>
      <c r="E36" s="6">
        <v>166.77683185840709</v>
      </c>
      <c r="F36" s="6">
        <v>0</v>
      </c>
      <c r="G36" s="6">
        <v>0</v>
      </c>
    </row>
    <row r="37" spans="1:7" ht="15.75">
      <c r="A37" s="12" t="s">
        <v>41</v>
      </c>
      <c r="B37" s="6">
        <v>248.88048308258448</v>
      </c>
      <c r="C37" s="6">
        <v>0</v>
      </c>
      <c r="D37" s="6">
        <v>0</v>
      </c>
      <c r="E37" s="6">
        <v>111.99465630977454</v>
      </c>
      <c r="F37" s="6">
        <v>0</v>
      </c>
      <c r="G37" s="6">
        <v>756.32039352534741</v>
      </c>
    </row>
    <row r="38" spans="1:7" ht="31.5">
      <c r="A38" s="16" t="s">
        <v>42</v>
      </c>
      <c r="B38" s="6">
        <v>433.41749433962269</v>
      </c>
      <c r="C38" s="6">
        <v>1.1065133738762283</v>
      </c>
      <c r="D38" s="6">
        <v>0</v>
      </c>
      <c r="E38" s="6">
        <v>165.00754285714285</v>
      </c>
      <c r="F38" s="6">
        <v>0</v>
      </c>
      <c r="G38" s="6">
        <v>0</v>
      </c>
    </row>
    <row r="39" spans="1:7" ht="15.75">
      <c r="A39" s="22" t="s">
        <v>43</v>
      </c>
      <c r="B39" s="6">
        <v>329.69775171084979</v>
      </c>
      <c r="C39" s="6">
        <v>0</v>
      </c>
      <c r="D39" s="6">
        <v>0</v>
      </c>
      <c r="E39" s="6">
        <v>670.40444955752207</v>
      </c>
      <c r="F39" s="6">
        <v>0</v>
      </c>
      <c r="G39" s="6">
        <v>0</v>
      </c>
    </row>
    <row r="40" spans="1:7" s="9" customFormat="1" ht="15.75">
      <c r="A40" s="23" t="s">
        <v>44</v>
      </c>
      <c r="B40" s="8">
        <f>SUM(B36:B39)</f>
        <v>1094.4195488944845</v>
      </c>
      <c r="C40" s="8">
        <f t="shared" ref="C40:G40" si="4">SUM(C36:C39)</f>
        <v>1.1065133738762283</v>
      </c>
      <c r="D40" s="8">
        <f t="shared" si="4"/>
        <v>0</v>
      </c>
      <c r="E40" s="8">
        <f t="shared" si="4"/>
        <v>1114.1834805828466</v>
      </c>
      <c r="F40" s="8">
        <f t="shared" si="4"/>
        <v>0</v>
      </c>
      <c r="G40" s="8">
        <f t="shared" si="4"/>
        <v>756.32039352534741</v>
      </c>
    </row>
    <row r="41" spans="1:7" ht="15.75">
      <c r="A41" s="10" t="s">
        <v>45</v>
      </c>
      <c r="B41" s="6">
        <v>840.65320413961012</v>
      </c>
      <c r="C41" s="6">
        <v>0</v>
      </c>
      <c r="D41" s="6">
        <v>0</v>
      </c>
      <c r="E41" s="6">
        <v>1253.8241064087063</v>
      </c>
      <c r="F41" s="6">
        <v>113.7265792019347</v>
      </c>
      <c r="G41" s="6">
        <v>0</v>
      </c>
    </row>
    <row r="42" spans="1:7" ht="31.5">
      <c r="A42" s="10" t="s">
        <v>46</v>
      </c>
      <c r="B42" s="6">
        <v>262.04731008717312</v>
      </c>
      <c r="C42" s="6">
        <v>0</v>
      </c>
      <c r="D42" s="6">
        <v>0</v>
      </c>
      <c r="E42" s="6">
        <v>118.87593502079189</v>
      </c>
      <c r="F42" s="6">
        <v>0</v>
      </c>
      <c r="G42" s="6">
        <v>0</v>
      </c>
    </row>
    <row r="43" spans="1:7" ht="15.75">
      <c r="A43" s="15" t="s">
        <v>47</v>
      </c>
      <c r="B43" s="6">
        <v>554.28522275540149</v>
      </c>
      <c r="C43" s="6">
        <v>0</v>
      </c>
      <c r="D43" s="6">
        <v>0</v>
      </c>
      <c r="E43" s="6">
        <v>116.1287377493211</v>
      </c>
      <c r="F43" s="6">
        <v>0</v>
      </c>
      <c r="G43" s="6">
        <v>1121.2399962369543</v>
      </c>
    </row>
    <row r="44" spans="1:7" ht="15.75">
      <c r="A44" s="15" t="s">
        <v>48</v>
      </c>
      <c r="B44" s="6">
        <v>5.3335745296671488</v>
      </c>
      <c r="C44" s="6">
        <v>0</v>
      </c>
      <c r="D44" s="6">
        <v>0</v>
      </c>
      <c r="E44" s="52">
        <v>0.79881355932203391</v>
      </c>
      <c r="F44" s="6">
        <v>0</v>
      </c>
      <c r="G44" s="6">
        <v>10.723523981816495</v>
      </c>
    </row>
    <row r="45" spans="1:7" ht="15.75">
      <c r="A45" s="15" t="s">
        <v>49</v>
      </c>
      <c r="B45" s="6">
        <v>175.00629580279812</v>
      </c>
      <c r="C45" s="6">
        <v>0</v>
      </c>
      <c r="D45" s="6">
        <v>0</v>
      </c>
      <c r="E45" s="6">
        <v>48.642537061224211</v>
      </c>
      <c r="F45" s="6">
        <v>0</v>
      </c>
      <c r="G45" s="6">
        <v>420.39005621681645</v>
      </c>
    </row>
    <row r="46" spans="1:7" ht="15.75">
      <c r="A46" s="15" t="s">
        <v>50</v>
      </c>
      <c r="B46" s="6">
        <v>950.7743350345329</v>
      </c>
      <c r="C46" s="6">
        <v>0</v>
      </c>
      <c r="D46" s="6">
        <v>0</v>
      </c>
      <c r="E46" s="6">
        <v>315.62163356480141</v>
      </c>
      <c r="F46" s="6">
        <v>0</v>
      </c>
      <c r="G46" s="6">
        <v>2598.0739330202664</v>
      </c>
    </row>
    <row r="47" spans="1:7" ht="15.75">
      <c r="A47" s="15" t="s">
        <v>51</v>
      </c>
      <c r="B47" s="6">
        <v>101.01310578279266</v>
      </c>
      <c r="C47" s="6">
        <v>0</v>
      </c>
      <c r="D47" s="6">
        <v>0</v>
      </c>
      <c r="E47" s="6">
        <v>40.701605700712598</v>
      </c>
      <c r="F47" s="6">
        <v>0</v>
      </c>
      <c r="G47" s="6">
        <v>398.7368092737953</v>
      </c>
    </row>
    <row r="48" spans="1:7" ht="31.5">
      <c r="A48" s="24" t="s">
        <v>52</v>
      </c>
      <c r="B48" s="6">
        <v>1469.7024542826223</v>
      </c>
      <c r="C48" s="6">
        <v>1.7896000000000001</v>
      </c>
      <c r="D48" s="6">
        <v>0</v>
      </c>
      <c r="E48" s="6">
        <v>261.00547258064518</v>
      </c>
      <c r="F48" s="6">
        <v>0</v>
      </c>
      <c r="G48" s="6">
        <v>2908.9544953578388</v>
      </c>
    </row>
    <row r="49" spans="1:7" ht="15.75">
      <c r="A49" s="10" t="s">
        <v>53</v>
      </c>
      <c r="B49" s="6">
        <v>1285.565054697561</v>
      </c>
      <c r="C49" s="6">
        <v>0</v>
      </c>
      <c r="D49" s="6">
        <v>0</v>
      </c>
      <c r="E49" s="6">
        <v>19.077788635381857</v>
      </c>
      <c r="F49" s="6">
        <v>0</v>
      </c>
      <c r="G49" s="6">
        <v>0</v>
      </c>
    </row>
    <row r="50" spans="1:7" ht="15.75">
      <c r="A50" s="24" t="s">
        <v>54</v>
      </c>
      <c r="B50" s="52">
        <v>12.499499999999999</v>
      </c>
      <c r="C50" s="6">
        <v>0</v>
      </c>
      <c r="D50" s="6">
        <v>0</v>
      </c>
      <c r="E50" s="6">
        <v>8.5944374999999997</v>
      </c>
      <c r="F50" s="6">
        <v>0</v>
      </c>
      <c r="G50" s="6">
        <v>0</v>
      </c>
    </row>
    <row r="51" spans="1:7" ht="31.5">
      <c r="A51" s="24" t="s">
        <v>55</v>
      </c>
      <c r="B51" s="6">
        <v>554.9735728561277</v>
      </c>
      <c r="C51" s="6">
        <v>0</v>
      </c>
      <c r="D51" s="6">
        <v>0</v>
      </c>
      <c r="E51" s="6">
        <v>41</v>
      </c>
      <c r="F51" s="6">
        <v>0</v>
      </c>
      <c r="G51" s="6">
        <v>0</v>
      </c>
    </row>
    <row r="52" spans="1:7" ht="15.75">
      <c r="A52" s="10" t="s">
        <v>56</v>
      </c>
      <c r="B52" s="6">
        <v>0</v>
      </c>
      <c r="C52" s="6">
        <v>0</v>
      </c>
      <c r="D52" s="6">
        <v>0</v>
      </c>
      <c r="E52" s="6">
        <v>0.71485714285714286</v>
      </c>
      <c r="F52" s="6">
        <v>0</v>
      </c>
      <c r="G52" s="6">
        <v>0</v>
      </c>
    </row>
    <row r="53" spans="1:7" ht="15.75">
      <c r="A53" s="10" t="s">
        <v>57</v>
      </c>
      <c r="B53" s="6">
        <v>0</v>
      </c>
      <c r="C53" s="6">
        <v>0</v>
      </c>
      <c r="D53" s="6">
        <v>0</v>
      </c>
      <c r="E53" s="6">
        <v>26</v>
      </c>
      <c r="F53" s="6">
        <v>0</v>
      </c>
      <c r="G53" s="6">
        <v>0</v>
      </c>
    </row>
    <row r="54" spans="1:7" ht="15.75">
      <c r="A54" s="5" t="s">
        <v>58</v>
      </c>
      <c r="B54" s="6">
        <v>0</v>
      </c>
      <c r="C54" s="6">
        <v>0</v>
      </c>
      <c r="D54" s="6">
        <v>0</v>
      </c>
      <c r="E54" s="6">
        <v>0.14670909238239865</v>
      </c>
      <c r="F54" s="6">
        <v>0</v>
      </c>
      <c r="G54" s="6">
        <v>0</v>
      </c>
    </row>
    <row r="55" spans="1:7" ht="31.5">
      <c r="A55" s="25" t="s">
        <v>59</v>
      </c>
      <c r="B55" s="6">
        <v>1048.1672166874223</v>
      </c>
      <c r="C55" s="6">
        <v>0</v>
      </c>
      <c r="D55" s="6">
        <v>0</v>
      </c>
      <c r="E55" s="6">
        <v>475.50057010050011</v>
      </c>
      <c r="F55" s="6">
        <v>0</v>
      </c>
      <c r="G55" s="6">
        <v>0</v>
      </c>
    </row>
    <row r="56" spans="1:7" ht="15.75">
      <c r="A56" s="26" t="s">
        <v>60</v>
      </c>
      <c r="B56" s="6">
        <v>14.667438494934876</v>
      </c>
      <c r="C56" s="6">
        <v>0</v>
      </c>
      <c r="D56" s="6">
        <v>0</v>
      </c>
      <c r="E56" s="6">
        <v>2.1968644067796612</v>
      </c>
      <c r="F56" s="6">
        <v>0</v>
      </c>
      <c r="G56" s="6">
        <v>34.961422293343524</v>
      </c>
    </row>
    <row r="57" spans="1:7" ht="15.75">
      <c r="A57" s="27" t="s">
        <v>61</v>
      </c>
      <c r="B57" s="6">
        <v>877.6110057789142</v>
      </c>
      <c r="C57" s="6">
        <v>0</v>
      </c>
      <c r="D57" s="6">
        <v>0</v>
      </c>
      <c r="E57" s="6">
        <v>183.87198048194131</v>
      </c>
      <c r="F57" s="6">
        <v>0</v>
      </c>
      <c r="G57" s="6">
        <v>1767.0677875539843</v>
      </c>
    </row>
    <row r="58" spans="1:7" s="9" customFormat="1" ht="15.75">
      <c r="A58" s="11" t="s">
        <v>63</v>
      </c>
      <c r="B58" s="8">
        <f>SUM(B41:B57)</f>
        <v>8152.299290929559</v>
      </c>
      <c r="C58" s="8">
        <f t="shared" ref="C58:G58" si="5">SUM(C41:C57)</f>
        <v>1.7896000000000001</v>
      </c>
      <c r="D58" s="8">
        <f t="shared" si="5"/>
        <v>0</v>
      </c>
      <c r="E58" s="8">
        <f t="shared" si="5"/>
        <v>2912.7020490053669</v>
      </c>
      <c r="F58" s="8">
        <f t="shared" si="5"/>
        <v>113.7265792019347</v>
      </c>
      <c r="G58" s="8">
        <f t="shared" si="5"/>
        <v>9260.1480239348148</v>
      </c>
    </row>
    <row r="59" spans="1:7" ht="15.75">
      <c r="A59" s="24" t="s">
        <v>64</v>
      </c>
      <c r="B59" s="6">
        <v>20.006399999999999</v>
      </c>
      <c r="C59" s="6">
        <v>0</v>
      </c>
      <c r="D59" s="6">
        <v>0</v>
      </c>
      <c r="E59" s="6">
        <v>19.640464180291595</v>
      </c>
      <c r="F59" s="6">
        <v>0</v>
      </c>
      <c r="G59" s="6">
        <v>0</v>
      </c>
    </row>
    <row r="60" spans="1:7" ht="15.75">
      <c r="A60" s="24" t="s">
        <v>65</v>
      </c>
      <c r="B60" s="6">
        <v>0</v>
      </c>
      <c r="C60" s="6">
        <v>0</v>
      </c>
      <c r="D60" s="6">
        <v>0</v>
      </c>
      <c r="E60" s="6">
        <v>25.612363636363636</v>
      </c>
      <c r="F60" s="6">
        <v>0</v>
      </c>
      <c r="G60" s="6">
        <v>0</v>
      </c>
    </row>
    <row r="61" spans="1:7" ht="15.75">
      <c r="A61" s="24" t="s">
        <v>66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</row>
    <row r="62" spans="1:7" ht="15.75">
      <c r="A62" s="24" t="s">
        <v>67</v>
      </c>
      <c r="B62" s="6">
        <v>0</v>
      </c>
      <c r="C62" s="6">
        <v>0</v>
      </c>
      <c r="D62" s="6">
        <v>0</v>
      </c>
      <c r="E62" s="6">
        <v>60.903955476329628</v>
      </c>
      <c r="F62" s="6">
        <v>0</v>
      </c>
      <c r="G62" s="6">
        <v>0</v>
      </c>
    </row>
    <row r="63" spans="1:7" ht="31.5">
      <c r="A63" s="10" t="s">
        <v>68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21329.76530386251</v>
      </c>
    </row>
    <row r="64" spans="1:7" ht="15.75">
      <c r="A64" s="29" t="s">
        <v>69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653.30098000138389</v>
      </c>
    </row>
    <row r="65" spans="1:7" ht="15.75">
      <c r="A65" s="30" t="s">
        <v>70</v>
      </c>
      <c r="B65" s="6">
        <v>0</v>
      </c>
      <c r="C65" s="6">
        <v>0</v>
      </c>
      <c r="D65" s="6">
        <v>0</v>
      </c>
      <c r="E65" s="6">
        <v>5.5970280619319306</v>
      </c>
      <c r="F65" s="6">
        <v>0</v>
      </c>
      <c r="G65" s="6">
        <v>0</v>
      </c>
    </row>
    <row r="66" spans="1:7" ht="15.75">
      <c r="A66" s="10" t="s">
        <v>71</v>
      </c>
      <c r="B66" s="6">
        <v>3.899648728961298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</row>
    <row r="67" spans="1:7" ht="15.75">
      <c r="A67" s="24" t="s">
        <v>72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</row>
    <row r="68" spans="1:7" s="9" customFormat="1" ht="15.75">
      <c r="A68" s="31" t="s">
        <v>73</v>
      </c>
      <c r="B68" s="8">
        <f>SUM(B59:B67)</f>
        <v>23.906048728961299</v>
      </c>
      <c r="C68" s="8">
        <f t="shared" ref="C68:G68" si="6">SUM(C59:C67)</f>
        <v>0</v>
      </c>
      <c r="D68" s="8">
        <f t="shared" si="6"/>
        <v>0</v>
      </c>
      <c r="E68" s="8">
        <f t="shared" si="6"/>
        <v>111.75381135491679</v>
      </c>
      <c r="F68" s="8">
        <f t="shared" si="6"/>
        <v>0</v>
      </c>
      <c r="G68" s="8">
        <f t="shared" si="6"/>
        <v>21983.066283863893</v>
      </c>
    </row>
    <row r="69" spans="1:7" ht="15.75">
      <c r="A69" s="15" t="s">
        <v>74</v>
      </c>
      <c r="B69" s="6">
        <v>5.6930963855421686</v>
      </c>
      <c r="C69" s="6">
        <v>0</v>
      </c>
      <c r="D69" s="6">
        <v>0</v>
      </c>
      <c r="E69" s="6">
        <v>4.4530000000000003</v>
      </c>
      <c r="F69" s="6">
        <v>0</v>
      </c>
      <c r="G69" s="6">
        <v>27.576890588840321</v>
      </c>
    </row>
    <row r="70" spans="1:7" ht="15.75">
      <c r="A70" s="15" t="s">
        <v>75</v>
      </c>
      <c r="B70" s="6">
        <v>0.9353384969346793</v>
      </c>
      <c r="C70" s="6">
        <v>0</v>
      </c>
      <c r="D70" s="6">
        <v>0</v>
      </c>
      <c r="E70" s="6">
        <v>0.50992337720761072</v>
      </c>
      <c r="F70" s="6">
        <v>0</v>
      </c>
      <c r="G70" s="6">
        <v>13.79094584638055</v>
      </c>
    </row>
    <row r="71" spans="1:7" ht="15.75">
      <c r="A71" s="15" t="s">
        <v>76</v>
      </c>
      <c r="B71" s="6">
        <v>16.437247334317114</v>
      </c>
      <c r="C71" s="6">
        <v>0</v>
      </c>
      <c r="D71" s="6">
        <v>0</v>
      </c>
      <c r="E71" s="6">
        <v>18.773128993040643</v>
      </c>
      <c r="F71" s="6">
        <v>0</v>
      </c>
      <c r="G71" s="6">
        <v>157.32167186803389</v>
      </c>
    </row>
    <row r="72" spans="1:7" ht="15.75">
      <c r="A72" s="15" t="s">
        <v>77</v>
      </c>
      <c r="B72" s="6">
        <v>26.090266418029824</v>
      </c>
      <c r="C72" s="6">
        <v>0</v>
      </c>
      <c r="D72" s="6">
        <v>0</v>
      </c>
      <c r="E72" s="6">
        <v>30.584850000000003</v>
      </c>
      <c r="F72" s="6">
        <v>0</v>
      </c>
      <c r="G72" s="6">
        <v>234.45968721461188</v>
      </c>
    </row>
    <row r="73" spans="1:7" ht="15.75">
      <c r="A73" s="15" t="s">
        <v>78</v>
      </c>
      <c r="B73" s="6">
        <v>24.627676136895058</v>
      </c>
      <c r="C73" s="6">
        <v>0</v>
      </c>
      <c r="D73" s="6">
        <v>0</v>
      </c>
      <c r="E73" s="6">
        <v>30.288432586589266</v>
      </c>
      <c r="F73" s="6">
        <v>0</v>
      </c>
      <c r="G73" s="6">
        <v>147.19456531086081</v>
      </c>
    </row>
    <row r="74" spans="1:7" ht="15.75">
      <c r="A74" s="15" t="s">
        <v>79</v>
      </c>
      <c r="B74" s="6">
        <v>0.80153333333333343</v>
      </c>
      <c r="C74" s="6">
        <v>0</v>
      </c>
      <c r="D74" s="6">
        <v>0</v>
      </c>
      <c r="E74" s="6">
        <v>0.61565640776847286</v>
      </c>
      <c r="F74" s="6">
        <v>0</v>
      </c>
      <c r="G74" s="6">
        <v>9.4627758300680558</v>
      </c>
    </row>
    <row r="75" spans="1:7" ht="15.75">
      <c r="A75" s="15" t="s">
        <v>80</v>
      </c>
      <c r="B75" s="6">
        <v>48.680572069523834</v>
      </c>
      <c r="C75" s="6">
        <v>0</v>
      </c>
      <c r="D75" s="6">
        <v>0</v>
      </c>
      <c r="E75" s="6">
        <v>30.524231776111403</v>
      </c>
      <c r="F75" s="6">
        <v>0</v>
      </c>
      <c r="G75" s="6">
        <v>231.32743047830922</v>
      </c>
    </row>
    <row r="76" spans="1:7" ht="15.75">
      <c r="A76" s="15" t="s">
        <v>81</v>
      </c>
      <c r="B76" s="6">
        <v>40.150803037620037</v>
      </c>
      <c r="C76" s="6">
        <v>0</v>
      </c>
      <c r="D76" s="6">
        <v>0</v>
      </c>
      <c r="E76" s="6">
        <v>26.452682728036656</v>
      </c>
      <c r="F76" s="6">
        <v>0</v>
      </c>
      <c r="G76" s="6">
        <v>204.21397471910112</v>
      </c>
    </row>
    <row r="77" spans="1:7" ht="15.75">
      <c r="A77" s="15" t="s">
        <v>82</v>
      </c>
      <c r="B77" s="6">
        <v>3.1256842152828774</v>
      </c>
      <c r="C77" s="6">
        <v>0</v>
      </c>
      <c r="D77" s="6">
        <v>0</v>
      </c>
      <c r="E77" s="6">
        <v>0.60003896103896104</v>
      </c>
      <c r="F77" s="6">
        <v>0</v>
      </c>
      <c r="G77" s="6">
        <v>26.689925894854589</v>
      </c>
    </row>
    <row r="78" spans="1:7" ht="15.75">
      <c r="A78" s="32" t="s">
        <v>83</v>
      </c>
      <c r="B78" s="6">
        <v>12.504225323880041</v>
      </c>
      <c r="C78" s="6">
        <v>0</v>
      </c>
      <c r="D78" s="6">
        <v>0</v>
      </c>
      <c r="E78" s="6">
        <v>2.4001168831168829</v>
      </c>
      <c r="F78" s="6">
        <v>0</v>
      </c>
      <c r="G78" s="6">
        <v>420.15801561742012</v>
      </c>
    </row>
    <row r="79" spans="1:7" ht="15.75">
      <c r="A79" s="33" t="s">
        <v>84</v>
      </c>
      <c r="B79" s="6">
        <v>98.496766983269595</v>
      </c>
      <c r="C79" s="6">
        <v>0</v>
      </c>
      <c r="D79" s="6">
        <v>0</v>
      </c>
      <c r="E79" s="6">
        <v>121.15009231469693</v>
      </c>
      <c r="F79" s="6">
        <v>0</v>
      </c>
      <c r="G79" s="6">
        <v>512.42801053663788</v>
      </c>
    </row>
    <row r="80" spans="1:7" ht="15.75">
      <c r="A80" s="34" t="s">
        <v>85</v>
      </c>
      <c r="B80" s="6">
        <v>2.2044000000000001</v>
      </c>
      <c r="C80" s="6">
        <v>0</v>
      </c>
      <c r="D80" s="6">
        <v>0</v>
      </c>
      <c r="E80" s="6">
        <v>1.6931740198584273</v>
      </c>
      <c r="F80" s="6">
        <v>0</v>
      </c>
      <c r="G80" s="6">
        <v>18.896438892736867</v>
      </c>
    </row>
    <row r="81" spans="1:7" ht="15.75">
      <c r="A81" s="35" t="s">
        <v>86</v>
      </c>
      <c r="B81" s="6">
        <v>77.063961799317582</v>
      </c>
      <c r="C81" s="6">
        <v>0</v>
      </c>
      <c r="D81" s="6">
        <v>0</v>
      </c>
      <c r="E81" s="6">
        <v>48.33571206709285</v>
      </c>
      <c r="F81" s="6">
        <v>0</v>
      </c>
      <c r="G81" s="6">
        <v>368.81932292062925</v>
      </c>
    </row>
    <row r="82" spans="1:7" ht="15.75">
      <c r="A82" s="35" t="s">
        <v>87</v>
      </c>
      <c r="B82" s="6">
        <v>41.316720246021063</v>
      </c>
      <c r="C82" s="6">
        <v>0</v>
      </c>
      <c r="D82" s="6">
        <v>0</v>
      </c>
      <c r="E82" s="6">
        <v>48.425024999999998</v>
      </c>
      <c r="F82" s="6">
        <v>0</v>
      </c>
      <c r="G82" s="6">
        <v>377.57806475866545</v>
      </c>
    </row>
    <row r="83" spans="1:7" ht="15.75">
      <c r="A83" s="35" t="s">
        <v>88</v>
      </c>
      <c r="B83" s="6">
        <v>26.033008195809511</v>
      </c>
      <c r="C83" s="6">
        <v>0</v>
      </c>
      <c r="D83" s="6">
        <v>0</v>
      </c>
      <c r="E83" s="6">
        <v>29.723308553681701</v>
      </c>
      <c r="F83" s="6">
        <v>0</v>
      </c>
      <c r="G83" s="6">
        <v>251.46736174450086</v>
      </c>
    </row>
    <row r="84" spans="1:7" ht="15.75">
      <c r="A84" s="36" t="s">
        <v>89</v>
      </c>
      <c r="B84" s="6">
        <v>58.117624198692639</v>
      </c>
      <c r="C84" s="6">
        <v>0</v>
      </c>
      <c r="D84" s="6">
        <v>0</v>
      </c>
      <c r="E84" s="6">
        <v>38.289014813467858</v>
      </c>
      <c r="F84" s="6">
        <v>0</v>
      </c>
      <c r="G84" s="6">
        <v>301.46372861578772</v>
      </c>
    </row>
    <row r="85" spans="1:7" ht="15.75">
      <c r="A85" s="37" t="s">
        <v>90</v>
      </c>
      <c r="B85" s="6">
        <v>0.53899485163538907</v>
      </c>
      <c r="C85" s="6">
        <v>0</v>
      </c>
      <c r="D85" s="6">
        <v>0</v>
      </c>
      <c r="E85" s="6">
        <v>0.2938438742816491</v>
      </c>
      <c r="F85" s="6">
        <v>0</v>
      </c>
      <c r="G85" s="6">
        <v>14.566815862215607</v>
      </c>
    </row>
    <row r="86" spans="1:7" ht="15.75">
      <c r="A86" s="37" t="s">
        <v>91</v>
      </c>
      <c r="B86" s="6">
        <v>3.2809879518072287</v>
      </c>
      <c r="C86" s="6">
        <v>0</v>
      </c>
      <c r="D86" s="6">
        <v>0</v>
      </c>
      <c r="E86" s="6">
        <v>2.5660769230769227</v>
      </c>
      <c r="F86" s="6">
        <v>0</v>
      </c>
      <c r="G86" s="6">
        <v>24.105869019774612</v>
      </c>
    </row>
    <row r="87" spans="1:7" s="9" customFormat="1" ht="15.75">
      <c r="A87" s="31" t="s">
        <v>92</v>
      </c>
      <c r="B87" s="8">
        <f>SUM(B69:B86)</f>
        <v>486.09890697791201</v>
      </c>
      <c r="C87" s="8">
        <f t="shared" ref="C87:G87" si="7">SUM(C69:C86)</f>
        <v>0</v>
      </c>
      <c r="D87" s="8">
        <f t="shared" si="7"/>
        <v>0</v>
      </c>
      <c r="E87" s="8">
        <f t="shared" si="7"/>
        <v>435.6783092790663</v>
      </c>
      <c r="F87" s="8">
        <f t="shared" si="7"/>
        <v>0</v>
      </c>
      <c r="G87" s="8">
        <f t="shared" si="7"/>
        <v>3341.5214957194289</v>
      </c>
    </row>
    <row r="88" spans="1:7" ht="31.5">
      <c r="A88" s="24" t="s">
        <v>93</v>
      </c>
      <c r="B88" s="6">
        <v>7.363735889940636</v>
      </c>
      <c r="C88" s="6">
        <v>60.314603275363041</v>
      </c>
      <c r="D88" s="6">
        <v>0</v>
      </c>
      <c r="E88" s="6">
        <v>615.41633108025474</v>
      </c>
      <c r="F88" s="6">
        <v>0</v>
      </c>
      <c r="G88" s="6">
        <v>0</v>
      </c>
    </row>
    <row r="89" spans="1:7" ht="31.5">
      <c r="A89" s="10" t="s">
        <v>94</v>
      </c>
      <c r="B89" s="6">
        <v>153.9151271820449</v>
      </c>
      <c r="C89" s="6">
        <v>41.999579999999995</v>
      </c>
      <c r="D89" s="6">
        <v>0</v>
      </c>
      <c r="E89" s="6">
        <v>88.674978341857738</v>
      </c>
      <c r="F89" s="6">
        <v>0</v>
      </c>
      <c r="G89" s="6">
        <v>0</v>
      </c>
    </row>
    <row r="90" spans="1:7" ht="47.25">
      <c r="A90" s="10" t="s">
        <v>95</v>
      </c>
      <c r="B90" s="6">
        <v>0</v>
      </c>
      <c r="C90" s="6">
        <v>0.29341818476479731</v>
      </c>
      <c r="D90" s="6">
        <v>0</v>
      </c>
      <c r="E90" s="6">
        <v>0</v>
      </c>
      <c r="F90" s="6">
        <v>0</v>
      </c>
      <c r="G90" s="6">
        <v>0</v>
      </c>
    </row>
    <row r="91" spans="1:7" s="9" customFormat="1" ht="15.75">
      <c r="A91" s="11" t="s">
        <v>96</v>
      </c>
      <c r="B91" s="8">
        <f>SUM(B88:B90)</f>
        <v>161.27886307198554</v>
      </c>
      <c r="C91" s="8">
        <f t="shared" ref="C91:G91" si="8">SUM(C88:C90)</f>
        <v>102.60760146012784</v>
      </c>
      <c r="D91" s="8">
        <f t="shared" si="8"/>
        <v>0</v>
      </c>
      <c r="E91" s="8">
        <f t="shared" si="8"/>
        <v>704.09130942211243</v>
      </c>
      <c r="F91" s="8">
        <f t="shared" si="8"/>
        <v>0</v>
      </c>
      <c r="G91" s="8">
        <f t="shared" si="8"/>
        <v>0</v>
      </c>
    </row>
    <row r="92" spans="1:7" s="9" customFormat="1" ht="15.75">
      <c r="A92" s="38" t="s">
        <v>140</v>
      </c>
      <c r="B92" s="8">
        <f>B6++B12+B21+B35+B40+B58+B68+B87+B91</f>
        <v>22590.457043777871</v>
      </c>
      <c r="C92" s="8">
        <f t="shared" ref="C92:G92" si="9">C6++C12+C21+C35+C40+C58+C68+C87+C91</f>
        <v>610.03106653772898</v>
      </c>
      <c r="D92" s="8">
        <f t="shared" si="9"/>
        <v>412.08499641005847</v>
      </c>
      <c r="E92" s="8">
        <f t="shared" si="9"/>
        <v>9227.1488177576102</v>
      </c>
      <c r="F92" s="8">
        <f t="shared" si="9"/>
        <v>177.58514415267811</v>
      </c>
      <c r="G92" s="8">
        <f t="shared" si="9"/>
        <v>44687.05054029134</v>
      </c>
    </row>
    <row r="94" spans="1:7">
      <c r="C94" s="39"/>
    </row>
    <row r="95" spans="1:7">
      <c r="B95" s="40"/>
      <c r="C95" s="40"/>
      <c r="D95" s="40"/>
      <c r="E95" s="40"/>
      <c r="F95" s="40"/>
      <c r="G95" s="40"/>
    </row>
    <row r="96" spans="1:7" ht="48.75" customHeight="1">
      <c r="A96" s="41" t="s">
        <v>97</v>
      </c>
      <c r="B96" s="42">
        <f>B56+B32+B80</f>
        <v>20.547622808660364</v>
      </c>
      <c r="C96" s="42">
        <f t="shared" ref="C96:G96" si="10">C56+C32+C80</f>
        <v>0</v>
      </c>
      <c r="D96" s="42">
        <f t="shared" si="10"/>
        <v>0</v>
      </c>
      <c r="E96" s="42">
        <f t="shared" si="10"/>
        <v>4.8510269381872657</v>
      </c>
      <c r="F96" s="42">
        <f t="shared" si="10"/>
        <v>0</v>
      </c>
      <c r="G96" s="42">
        <f t="shared" si="10"/>
        <v>72.592330602593805</v>
      </c>
    </row>
    <row r="97" spans="1:7" ht="49.5" customHeight="1">
      <c r="A97" s="44" t="s">
        <v>98</v>
      </c>
      <c r="B97" s="42">
        <f>B39+B79</f>
        <v>428.19451869411938</v>
      </c>
      <c r="C97" s="42">
        <f t="shared" ref="C97:G97" si="11">C39+C79</f>
        <v>0</v>
      </c>
      <c r="D97" s="42">
        <f t="shared" si="11"/>
        <v>0</v>
      </c>
      <c r="E97" s="42">
        <f t="shared" si="11"/>
        <v>791.55454187221903</v>
      </c>
      <c r="F97" s="42">
        <f t="shared" si="11"/>
        <v>0</v>
      </c>
      <c r="G97" s="42">
        <f t="shared" si="11"/>
        <v>512.42801053663788</v>
      </c>
    </row>
    <row r="98" spans="1:7" ht="45" customHeight="1">
      <c r="A98" s="45" t="s">
        <v>99</v>
      </c>
      <c r="B98" s="42">
        <f>B55+B78</f>
        <v>1060.6714420113024</v>
      </c>
      <c r="C98" s="42">
        <f t="shared" ref="C98:G98" si="12">C55+C78</f>
        <v>0</v>
      </c>
      <c r="D98" s="42">
        <f t="shared" si="12"/>
        <v>0</v>
      </c>
      <c r="E98" s="42">
        <f t="shared" si="12"/>
        <v>477.90068698361699</v>
      </c>
      <c r="F98" s="42">
        <f t="shared" si="12"/>
        <v>0</v>
      </c>
      <c r="G98" s="42">
        <f t="shared" si="12"/>
        <v>420.15801561742012</v>
      </c>
    </row>
    <row r="99" spans="1:7" ht="45" customHeight="1">
      <c r="A99" s="46" t="s">
        <v>100</v>
      </c>
      <c r="B99" s="42">
        <f>B83+B82+B81+B57</f>
        <v>1022.0246960200624</v>
      </c>
      <c r="C99" s="42">
        <f t="shared" ref="C99:G99" si="13">C83+C82+C81+C57</f>
        <v>0</v>
      </c>
      <c r="D99" s="42">
        <f t="shared" si="13"/>
        <v>0</v>
      </c>
      <c r="E99" s="42">
        <f t="shared" si="13"/>
        <v>310.35602610271587</v>
      </c>
      <c r="F99" s="42">
        <f t="shared" si="13"/>
        <v>0</v>
      </c>
      <c r="G99" s="42">
        <f t="shared" si="13"/>
        <v>2764.9325369777798</v>
      </c>
    </row>
    <row r="100" spans="1:7" ht="45" customHeight="1">
      <c r="A100" s="47" t="s">
        <v>101</v>
      </c>
      <c r="B100" s="42">
        <f>B84+B19</f>
        <v>444.76815266584589</v>
      </c>
      <c r="C100" s="42">
        <f t="shared" ref="C100:G100" si="14">C84+C19</f>
        <v>0</v>
      </c>
      <c r="D100" s="42">
        <f t="shared" si="14"/>
        <v>0</v>
      </c>
      <c r="E100" s="42">
        <f t="shared" si="14"/>
        <v>270.27966505977327</v>
      </c>
      <c r="F100" s="42">
        <f t="shared" si="14"/>
        <v>0</v>
      </c>
      <c r="G100" s="42">
        <f t="shared" si="14"/>
        <v>1864.4987020280432</v>
      </c>
    </row>
    <row r="101" spans="1:7" ht="45" customHeight="1">
      <c r="A101" s="48" t="s">
        <v>102</v>
      </c>
      <c r="B101" s="42">
        <f>B20+B33</f>
        <v>392.71555789759458</v>
      </c>
      <c r="C101" s="42">
        <f t="shared" ref="C101:G101" si="15">C20+C33</f>
        <v>0</v>
      </c>
      <c r="D101" s="42">
        <f t="shared" si="15"/>
        <v>28.151110178384048</v>
      </c>
      <c r="E101" s="42">
        <f t="shared" si="15"/>
        <v>291.69249898354906</v>
      </c>
      <c r="F101" s="42">
        <f t="shared" si="15"/>
        <v>0</v>
      </c>
      <c r="G101" s="42">
        <f t="shared" si="15"/>
        <v>1716.2440242497726</v>
      </c>
    </row>
    <row r="102" spans="1:7" ht="45" customHeight="1">
      <c r="A102" s="49" t="s">
        <v>103</v>
      </c>
      <c r="B102" s="42">
        <f>B86+B85+B34</f>
        <v>13.700196038736735</v>
      </c>
      <c r="C102" s="42">
        <f t="shared" ref="C102:G102" si="16">C86+C85+C34</f>
        <v>0</v>
      </c>
      <c r="D102" s="42">
        <f t="shared" si="16"/>
        <v>0</v>
      </c>
      <c r="E102" s="42">
        <f t="shared" si="16"/>
        <v>8.7657217288633156</v>
      </c>
      <c r="F102" s="42">
        <f t="shared" si="16"/>
        <v>0</v>
      </c>
      <c r="G102" s="42">
        <f t="shared" si="16"/>
        <v>63.52749989368489</v>
      </c>
    </row>
    <row r="106" spans="1:7">
      <c r="A106" s="50"/>
      <c r="B106" s="40"/>
      <c r="C106" s="40"/>
      <c r="D106" s="40"/>
      <c r="E106" s="40"/>
      <c r="F106" s="40"/>
      <c r="G106" s="40"/>
    </row>
    <row r="107" spans="1:7">
      <c r="A107" s="50"/>
      <c r="B107" s="40"/>
      <c r="C107" s="40"/>
      <c r="D107" s="40"/>
      <c r="E107" s="40"/>
      <c r="F107" s="40"/>
      <c r="G107" s="40"/>
    </row>
    <row r="108" spans="1:7">
      <c r="A108" s="51"/>
      <c r="B108" s="40"/>
      <c r="C108" s="40"/>
      <c r="D108" s="40"/>
      <c r="E108" s="40"/>
      <c r="F108" s="40"/>
      <c r="G108" s="40"/>
    </row>
    <row r="109" spans="1:7">
      <c r="A109" s="50"/>
    </row>
    <row r="110" spans="1:7">
      <c r="A110" s="50"/>
      <c r="B110" s="40"/>
      <c r="C110" s="40"/>
      <c r="D110" s="40"/>
      <c r="E110" s="40"/>
      <c r="F110" s="40"/>
      <c r="G110" s="40"/>
    </row>
    <row r="111" spans="1:7">
      <c r="A111" s="50"/>
      <c r="B111" s="40"/>
      <c r="C111" s="40"/>
      <c r="D111" s="40"/>
      <c r="E111" s="40"/>
      <c r="F111" s="40"/>
      <c r="G111" s="40"/>
    </row>
    <row r="112" spans="1:7">
      <c r="A112" s="50"/>
      <c r="B112" s="40"/>
      <c r="C112" s="40"/>
      <c r="D112" s="40"/>
      <c r="E112" s="40"/>
      <c r="F112" s="40"/>
      <c r="G112" s="40"/>
    </row>
  </sheetData>
  <mergeCells count="1">
    <mergeCell ref="A2:G2"/>
  </mergeCells>
  <pageMargins left="0.70866141732283472" right="0.16" top="0.52" bottom="0.74803149606299213" header="0.31496062992125984" footer="0.31496062992125984"/>
  <pageSetup paperSize="9" scale="4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4"/>
  <sheetViews>
    <sheetView tabSelected="1" zoomScale="90" zoomScaleNormal="90" workbookViewId="0">
      <pane xSplit="1" ySplit="3" topLeftCell="B4" activePane="bottomRight" state="frozenSplit"/>
      <selection pane="topRight" activeCell="B1" sqref="B1"/>
      <selection pane="bottomLeft" activeCell="A4" sqref="A4"/>
      <selection pane="bottomRight" activeCell="A43" sqref="A43:XFD43"/>
    </sheetView>
  </sheetViews>
  <sheetFormatPr defaultRowHeight="15"/>
  <cols>
    <col min="1" max="1" width="70.140625" customWidth="1"/>
    <col min="2" max="7" width="22.42578125" customWidth="1"/>
  </cols>
  <sheetData>
    <row r="1" spans="1:7" ht="15.75">
      <c r="G1" s="61" t="s">
        <v>147</v>
      </c>
    </row>
    <row r="2" spans="1:7" ht="55.5" customHeight="1">
      <c r="A2" s="64" t="s">
        <v>109</v>
      </c>
      <c r="B2" s="64"/>
      <c r="C2" s="64"/>
      <c r="D2" s="64"/>
      <c r="E2" s="64"/>
      <c r="F2" s="64"/>
      <c r="G2" s="64"/>
    </row>
    <row r="3" spans="1:7" s="4" customFormat="1" ht="71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</row>
    <row r="4" spans="1:7" ht="31.5">
      <c r="A4" s="5" t="s">
        <v>7</v>
      </c>
      <c r="B4" s="6">
        <f>'МАКС_3кв._КС,ВМП,ДС,СМП'!B4+'ВТБ_3кв._КС,ВМП,ДС,СМП'!B4</f>
        <v>244.5</v>
      </c>
      <c r="C4" s="6">
        <f>'МАКС_3кв._КС,ВМП,ДС,СМП'!C4+'ВТБ_3кв._КС,ВМП,ДС,СМП'!C4</f>
        <v>7.5</v>
      </c>
      <c r="D4" s="6">
        <f>'МАКС_3кв._КС,ВМП,ДС,СМП'!D4+'ВТБ_3кв._КС,ВМП,ДС,СМП'!D4</f>
        <v>0</v>
      </c>
      <c r="E4" s="6">
        <f>'МАКС_3кв._КС,ВМП,ДС,СМП'!E4+'ВТБ_3кв._КС,ВМП,ДС,СМП'!E4</f>
        <v>242.499</v>
      </c>
      <c r="F4" s="6">
        <f>'МАКС_3кв._КС,ВМП,ДС,СМП'!F4+'ВТБ_3кв._КС,ВМП,ДС,СМП'!F4</f>
        <v>0</v>
      </c>
      <c r="G4" s="6">
        <f>'МАКС_3кв._КС,ВМП,ДС,СМП'!G4+'ВТБ_3кв._КС,ВМП,ДС,СМП'!G4</f>
        <v>0</v>
      </c>
    </row>
    <row r="5" spans="1:7" ht="15.75">
      <c r="A5" s="5" t="s">
        <v>8</v>
      </c>
      <c r="B5" s="6">
        <f>'МАКС_3кв._КС,ВМП,ДС,СМП'!B5+'ВТБ_3кв._КС,ВМП,ДС,СМП'!B5</f>
        <v>2.4960000000000004</v>
      </c>
      <c r="C5" s="6">
        <f>'МАКС_3кв._КС,ВМП,ДС,СМП'!C5+'ВТБ_3кв._КС,ВМП,ДС,СМП'!C5</f>
        <v>18.249000000000002</v>
      </c>
      <c r="D5" s="6">
        <f>'МАКС_3кв._КС,ВМП,ДС,СМП'!D5+'ВТБ_3кв._КС,ВМП,ДС,СМП'!D5</f>
        <v>0</v>
      </c>
      <c r="E5" s="6">
        <f>'МАКС_3кв._КС,ВМП,ДС,СМП'!E5+'ВТБ_3кв._КС,ВМП,ДС,СМП'!E5</f>
        <v>14.25</v>
      </c>
      <c r="F5" s="6">
        <f>'МАКС_3кв._КС,ВМП,ДС,СМП'!F5+'ВТБ_3кв._КС,ВМП,ДС,СМП'!F5</f>
        <v>0</v>
      </c>
      <c r="G5" s="6">
        <f>'МАКС_3кв._КС,ВМП,ДС,СМП'!G5+'ВТБ_3кв._КС,ВМП,ДС,СМП'!G5</f>
        <v>0</v>
      </c>
    </row>
    <row r="6" spans="1:7" s="9" customFormat="1" ht="15.75">
      <c r="A6" s="7" t="s">
        <v>9</v>
      </c>
      <c r="B6" s="8">
        <f>SUM(B4:B5)</f>
        <v>246.99600000000001</v>
      </c>
      <c r="C6" s="8">
        <f t="shared" ref="C6:G6" si="0">SUM(C4:C5)</f>
        <v>25.749000000000002</v>
      </c>
      <c r="D6" s="8">
        <f t="shared" si="0"/>
        <v>0</v>
      </c>
      <c r="E6" s="8">
        <f t="shared" si="0"/>
        <v>256.74900000000002</v>
      </c>
      <c r="F6" s="8">
        <f t="shared" si="0"/>
        <v>0</v>
      </c>
      <c r="G6" s="8">
        <f t="shared" si="0"/>
        <v>0</v>
      </c>
    </row>
    <row r="7" spans="1:7" ht="15.75">
      <c r="A7" s="5" t="s">
        <v>10</v>
      </c>
      <c r="B7" s="6">
        <f>'МАКС_3кв._КС,ВМП,ДС,СМП'!B7+'ВТБ_3кв._КС,ВМП,ДС,СМП'!B7</f>
        <v>1982.31</v>
      </c>
      <c r="C7" s="6">
        <f>'МАКС_3кв._КС,ВМП,ДС,СМП'!C7+'ВТБ_3кв._КС,ВМП,ДС,СМП'!C7</f>
        <v>9.9990000000000006</v>
      </c>
      <c r="D7" s="6">
        <f>'МАКС_3кв._КС,ВМП,ДС,СМП'!D7+'ВТБ_3кв._КС,ВМП,ДС,СМП'!D7</f>
        <v>24.999000000000002</v>
      </c>
      <c r="E7" s="6">
        <f>'МАКС_3кв._КС,ВМП,ДС,СМП'!E7+'ВТБ_3кв._КС,ВМП,ДС,СМП'!E7</f>
        <v>0</v>
      </c>
      <c r="F7" s="6">
        <f>'МАКС_3кв._КС,ВМП,ДС,СМП'!F7+'ВТБ_3кв._КС,ВМП,ДС,СМП'!F7</f>
        <v>0</v>
      </c>
      <c r="G7" s="6">
        <f>'МАКС_3кв._КС,ВМП,ДС,СМП'!G7+'ВТБ_3кв._КС,ВМП,ДС,СМП'!G7</f>
        <v>0</v>
      </c>
    </row>
    <row r="8" spans="1:7" ht="31.5">
      <c r="A8" s="5" t="s">
        <v>11</v>
      </c>
      <c r="B8" s="6">
        <f>'МАКС_3кв._КС,ВМП,ДС,СМП'!B8+'ВТБ_3кв._КС,ВМП,ДС,СМП'!B8</f>
        <v>1436.9280000000001</v>
      </c>
      <c r="C8" s="6">
        <f>'МАКС_3кв._КС,ВМП,ДС,СМП'!C8+'ВТБ_3кв._КС,ВМП,ДС,СМП'!C8</f>
        <v>112.5</v>
      </c>
      <c r="D8" s="6">
        <f>'МАКС_3кв._КС,ВМП,ДС,СМП'!D8+'ВТБ_3кв._КС,ВМП,ДС,СМП'!D8</f>
        <v>0</v>
      </c>
      <c r="E8" s="6">
        <f>'МАКС_3кв._КС,ВМП,ДС,СМП'!E8+'ВТБ_3кв._КС,ВМП,ДС,СМП'!E8</f>
        <v>1355.0010000000002</v>
      </c>
      <c r="F8" s="6">
        <f>'МАКС_3кв._КС,ВМП,ДС,СМП'!F8+'ВТБ_3кв._КС,ВМП,ДС,СМП'!F8</f>
        <v>0</v>
      </c>
      <c r="G8" s="6">
        <f>'МАКС_3кв._КС,ВМП,ДС,СМП'!G8+'ВТБ_3кв._КС,ВМП,ДС,СМП'!G8</f>
        <v>0</v>
      </c>
    </row>
    <row r="9" spans="1:7" ht="31.5">
      <c r="A9" s="10" t="s">
        <v>12</v>
      </c>
      <c r="B9" s="6">
        <f>'МАКС_3кв._КС,ВМП,ДС,СМП'!B9+'ВТБ_3кв._КС,ВМП,ДС,СМП'!B9</f>
        <v>3221.0550000000003</v>
      </c>
      <c r="C9" s="6">
        <f>'МАКС_3кв._КС,ВМП,ДС,СМП'!C9+'ВТБ_3кв._КС,ВМП,ДС,СМП'!C9</f>
        <v>99.878999999999991</v>
      </c>
      <c r="D9" s="6">
        <f>'МАКС_3кв._КС,ВМП,ДС,СМП'!D9+'ВТБ_3кв._КС,ВМП,ДС,СМП'!D9</f>
        <v>62.498999999999995</v>
      </c>
      <c r="E9" s="6">
        <f>'МАКС_3кв._КС,ВМП,ДС,СМП'!E9+'ВТБ_3кв._КС,ВМП,ДС,СМП'!E9</f>
        <v>710.01</v>
      </c>
      <c r="F9" s="6">
        <f>'МАКС_3кв._КС,ВМП,ДС,СМП'!F9+'ВТБ_3кв._КС,ВМП,ДС,СМП'!F9</f>
        <v>50.001000000000005</v>
      </c>
      <c r="G9" s="6">
        <f>'МАКС_3кв._КС,ВМП,ДС,СМП'!G9+'ВТБ_3кв._КС,ВМП,ДС,СМП'!G9</f>
        <v>0</v>
      </c>
    </row>
    <row r="10" spans="1:7" ht="15.75">
      <c r="A10" s="10" t="s">
        <v>13</v>
      </c>
      <c r="B10" s="6">
        <f>'МАКС_3кв._КС,ВМП,ДС,СМП'!B10+'ВТБ_3кв._КС,ВМП,ДС,СМП'!B10</f>
        <v>1603.7640000000001</v>
      </c>
      <c r="C10" s="6">
        <f>'МАКС_3кв._КС,ВМП,ДС,СМП'!C10+'ВТБ_3кв._КС,ВМП,ДС,СМП'!C10</f>
        <v>150</v>
      </c>
      <c r="D10" s="6">
        <f>'МАКС_3кв._КС,ВМП,ДС,СМП'!D10+'ВТБ_3кв._КС,ВМП,ДС,СМП'!D10</f>
        <v>204.999</v>
      </c>
      <c r="E10" s="6">
        <f>'МАКС_3кв._КС,ВМП,ДС,СМП'!E10+'ВТБ_3кв._КС,ВМП,ДС,СМП'!E10</f>
        <v>154.00200000000001</v>
      </c>
      <c r="F10" s="6">
        <f>'МАКС_3кв._КС,ВМП,ДС,СМП'!F10+'ВТБ_3кв._КС,ВМП,ДС,СМП'!F10</f>
        <v>24.999000000000002</v>
      </c>
      <c r="G10" s="6">
        <f>'МАКС_3кв._КС,ВМП,ДС,СМП'!G10+'ВТБ_3кв._КС,ВМП,ДС,СМП'!G10</f>
        <v>0</v>
      </c>
    </row>
    <row r="11" spans="1:7" ht="15.75">
      <c r="A11" s="10" t="s">
        <v>14</v>
      </c>
      <c r="B11" s="6">
        <f>'МАКС_3кв._КС,ВМП,ДС,СМП'!B11+'ВТБ_3кв._КС,ВМП,ДС,СМП'!B11</f>
        <v>7907.3490000000002</v>
      </c>
      <c r="C11" s="6">
        <f>'МАКС_3кв._КС,ВМП,ДС,СМП'!C11+'ВТБ_3кв._КС,ВМП,ДС,СМП'!C11</f>
        <v>440.68500000000006</v>
      </c>
      <c r="D11" s="6">
        <f>'МАКС_3кв._КС,ВМП,ДС,СМП'!D11+'ВТБ_3кв._КС,ВМП,ДС,СМП'!D11</f>
        <v>190.005</v>
      </c>
      <c r="E11" s="6">
        <f>'МАКС_3кв._КС,ВМП,ДС,СМП'!E11+'ВТБ_3кв._КС,ВМП,ДС,СМП'!E11</f>
        <v>538.51200000000006</v>
      </c>
      <c r="F11" s="6">
        <f>'МАКС_3кв._КС,ВМП,ДС,СМП'!F11+'ВТБ_3кв._КС,ВМП,ДС,СМП'!F11</f>
        <v>10.007999999999999</v>
      </c>
      <c r="G11" s="6">
        <f>'МАКС_3кв._КС,ВМП,ДС,СМП'!G11+'ВТБ_3кв._КС,ВМП,ДС,СМП'!G11</f>
        <v>225</v>
      </c>
    </row>
    <row r="12" spans="1:7" s="9" customFormat="1" ht="15.75">
      <c r="A12" s="11" t="s">
        <v>15</v>
      </c>
      <c r="B12" s="8">
        <f>SUM(B7:B11)</f>
        <v>16151.406000000001</v>
      </c>
      <c r="C12" s="8">
        <f t="shared" ref="C12:G12" si="1">SUM(C7:C11)</f>
        <v>813.0630000000001</v>
      </c>
      <c r="D12" s="8">
        <f t="shared" si="1"/>
        <v>482.50199999999995</v>
      </c>
      <c r="E12" s="8">
        <f t="shared" si="1"/>
        <v>2757.5250000000005</v>
      </c>
      <c r="F12" s="8">
        <f t="shared" si="1"/>
        <v>85.007999999999996</v>
      </c>
      <c r="G12" s="8">
        <f t="shared" si="1"/>
        <v>225</v>
      </c>
    </row>
    <row r="13" spans="1:7" ht="15.75">
      <c r="A13" s="12" t="s">
        <v>16</v>
      </c>
      <c r="B13" s="6">
        <f>'МАКС_3кв._КС,ВМП,ДС,СМП'!B13+'ВТБ_3кв._КС,ВМП,ДС,СМП'!B13</f>
        <v>0</v>
      </c>
      <c r="C13" s="6">
        <f>'МАКС_3кв._КС,ВМП,ДС,СМП'!C13+'ВТБ_3кв._КС,ВМП,ДС,СМП'!C13</f>
        <v>0</v>
      </c>
      <c r="D13" s="6">
        <f>'МАКС_3кв._КС,ВМП,ДС,СМП'!D13+'ВТБ_3кв._КС,ВМП,ДС,СМП'!D13</f>
        <v>0</v>
      </c>
      <c r="E13" s="6">
        <f>'МАКС_3кв._КС,ВМП,ДС,СМП'!E13+'ВТБ_3кв._КС,ВМП,ДС,СМП'!E13</f>
        <v>0</v>
      </c>
      <c r="F13" s="6">
        <f>'МАКС_3кв._КС,ВМП,ДС,СМП'!F13+'ВТБ_3кв._КС,ВМП,ДС,СМП'!F13</f>
        <v>0</v>
      </c>
      <c r="G13" s="6">
        <f>'МАКС_3кв._КС,ВМП,ДС,СМП'!G13+'ВТБ_3кв._КС,ВМП,ДС,СМП'!G13</f>
        <v>0</v>
      </c>
    </row>
    <row r="14" spans="1:7" ht="15.75">
      <c r="A14" s="12" t="s">
        <v>17</v>
      </c>
      <c r="B14" s="6">
        <f>'МАКС_3кв._КС,ВМП,ДС,СМП'!B14+'ВТБ_3кв._КС,ВМП,ДС,СМП'!B14</f>
        <v>0</v>
      </c>
      <c r="C14" s="6">
        <f>'МАКС_3кв._КС,ВМП,ДС,СМП'!C14+'ВТБ_3кв._КС,ВМП,ДС,СМП'!C14</f>
        <v>0</v>
      </c>
      <c r="D14" s="6">
        <f>'МАКС_3кв._КС,ВМП,ДС,СМП'!D14+'ВТБ_3кв._КС,ВМП,ДС,СМП'!D14</f>
        <v>0</v>
      </c>
      <c r="E14" s="6">
        <f>'МАКС_3кв._КС,ВМП,ДС,СМП'!E14+'ВТБ_3кв._КС,ВМП,ДС,СМП'!E14</f>
        <v>0</v>
      </c>
      <c r="F14" s="6">
        <f>'МАКС_3кв._КС,ВМП,ДС,СМП'!F14+'ВТБ_3кв._КС,ВМП,ДС,СМП'!F14</f>
        <v>0</v>
      </c>
      <c r="G14" s="6">
        <f>'МАКС_3кв._КС,ВМП,ДС,СМП'!G14+'ВТБ_3кв._КС,ВМП,ДС,СМП'!G14</f>
        <v>0</v>
      </c>
    </row>
    <row r="15" spans="1:7" ht="31.5">
      <c r="A15" s="5" t="s">
        <v>18</v>
      </c>
      <c r="B15" s="6">
        <f>'МАКС_3кв._КС,ВМП,ДС,СМП'!B15+'ВТБ_3кв._КС,ВМП,ДС,СМП'!B15</f>
        <v>0</v>
      </c>
      <c r="C15" s="6">
        <f>'МАКС_3кв._КС,ВМП,ДС,СМП'!C15+'ВТБ_3кв._КС,ВМП,ДС,СМП'!C15</f>
        <v>0</v>
      </c>
      <c r="D15" s="6">
        <f>'МАКС_3кв._КС,ВМП,ДС,СМП'!D15+'ВТБ_3кв._КС,ВМП,ДС,СМП'!D15</f>
        <v>0</v>
      </c>
      <c r="E15" s="6">
        <f>'МАКС_3кв._КС,ВМП,ДС,СМП'!E15+'ВТБ_3кв._КС,ВМП,ДС,СМП'!E15</f>
        <v>0</v>
      </c>
      <c r="F15" s="6">
        <f>'МАКС_3кв._КС,ВМП,ДС,СМП'!F15+'ВТБ_3кв._КС,ВМП,ДС,СМП'!F15</f>
        <v>0</v>
      </c>
      <c r="G15" s="6">
        <f>'МАКС_3кв._КС,ВМП,ДС,СМП'!G15+'ВТБ_3кв._КС,ВМП,ДС,СМП'!G15</f>
        <v>0</v>
      </c>
    </row>
    <row r="16" spans="1:7" ht="15.75">
      <c r="A16" s="5" t="s">
        <v>19</v>
      </c>
      <c r="B16" s="6">
        <f>'МАКС_3кв._КС,ВМП,ДС,СМП'!B16+'ВТБ_3кв._КС,ВМП,ДС,СМП'!B16</f>
        <v>0</v>
      </c>
      <c r="C16" s="6">
        <f>'МАКС_3кв._КС,ВМП,ДС,СМП'!C16+'ВТБ_3кв._КС,ВМП,ДС,СМП'!C16</f>
        <v>0</v>
      </c>
      <c r="D16" s="6">
        <f>'МАКС_3кв._КС,ВМП,ДС,СМП'!D16+'ВТБ_3кв._КС,ВМП,ДС,СМП'!D16</f>
        <v>0</v>
      </c>
      <c r="E16" s="6">
        <f>'МАКС_3кв._КС,ВМП,ДС,СМП'!E16+'ВТБ_3кв._КС,ВМП,ДС,СМП'!E16</f>
        <v>0</v>
      </c>
      <c r="F16" s="6">
        <f>'МАКС_3кв._КС,ВМП,ДС,СМП'!F16+'ВТБ_3кв._КС,ВМП,ДС,СМП'!F16</f>
        <v>0</v>
      </c>
      <c r="G16" s="6">
        <f>'МАКС_3кв._КС,ВМП,ДС,СМП'!G16+'ВТБ_3кв._КС,ВМП,ДС,СМП'!G16</f>
        <v>0</v>
      </c>
    </row>
    <row r="17" spans="1:7" ht="15.75">
      <c r="A17" s="5" t="s">
        <v>20</v>
      </c>
      <c r="B17" s="6">
        <f>'МАКС_3кв._КС,ВМП,ДС,СМП'!B17+'ВТБ_3кв._КС,ВМП,ДС,СМП'!B17</f>
        <v>0</v>
      </c>
      <c r="C17" s="6">
        <f>'МАКС_3кв._КС,ВМП,ДС,СМП'!C17+'ВТБ_3кв._КС,ВМП,ДС,СМП'!C17</f>
        <v>0</v>
      </c>
      <c r="D17" s="6">
        <f>'МАКС_3кв._КС,ВМП,ДС,СМП'!D17+'ВТБ_3кв._КС,ВМП,ДС,СМП'!D17</f>
        <v>0</v>
      </c>
      <c r="E17" s="6">
        <f>'МАКС_3кв._КС,ВМП,ДС,СМП'!E17+'ВТБ_3кв._КС,ВМП,ДС,СМП'!E17</f>
        <v>0</v>
      </c>
      <c r="F17" s="6">
        <f>'МАКС_3кв._КС,ВМП,ДС,СМП'!F17+'ВТБ_3кв._КС,ВМП,ДС,СМП'!F17</f>
        <v>0</v>
      </c>
      <c r="G17" s="6">
        <f>'МАКС_3кв._КС,ВМП,ДС,СМП'!G17+'ВТБ_3кв._КС,ВМП,ДС,СМП'!G17</f>
        <v>0</v>
      </c>
    </row>
    <row r="18" spans="1:7" ht="15.75">
      <c r="A18" s="5" t="s">
        <v>21</v>
      </c>
      <c r="B18" s="6">
        <f>'МАКС_3кв._КС,ВМП,ДС,СМП'!B18+'ВТБ_3кв._КС,ВМП,ДС,СМП'!B18</f>
        <v>0</v>
      </c>
      <c r="C18" s="6">
        <f>'МАКС_3кв._КС,ВМП,ДС,СМП'!C18+'ВТБ_3кв._КС,ВМП,ДС,СМП'!C18</f>
        <v>0</v>
      </c>
      <c r="D18" s="6">
        <f>'МАКС_3кв._КС,ВМП,ДС,СМП'!D18+'ВТБ_3кв._КС,ВМП,ДС,СМП'!D18</f>
        <v>0</v>
      </c>
      <c r="E18" s="6">
        <f>'МАКС_3кв._КС,ВМП,ДС,СМП'!E18+'ВТБ_3кв._КС,ВМП,ДС,СМП'!E18</f>
        <v>2.4989999999999997</v>
      </c>
      <c r="F18" s="6">
        <f>'МАКС_3кв._КС,ВМП,ДС,СМП'!F18+'ВТБ_3кв._КС,ВМП,ДС,СМП'!F18</f>
        <v>0</v>
      </c>
      <c r="G18" s="6">
        <f>'МАКС_3кв._КС,ВМП,ДС,СМП'!G18+'ВТБ_3кв._КС,ВМП,ДС,СМП'!G18</f>
        <v>0</v>
      </c>
    </row>
    <row r="19" spans="1:7" ht="31.5">
      <c r="A19" s="13" t="s">
        <v>22</v>
      </c>
      <c r="B19" s="6">
        <f>'МАКС_3кв._КС,ВМП,ДС,СМП'!B19+'ВТБ_3кв._КС,ВМП,ДС,СМП'!B19</f>
        <v>684.78</v>
      </c>
      <c r="C19" s="6">
        <f>'МАКС_3кв._КС,ВМП,ДС,СМП'!C19+'ВТБ_3кв._КС,ВМП,ДС,СМП'!C19</f>
        <v>0</v>
      </c>
      <c r="D19" s="6">
        <f>'МАКС_3кв._КС,ВМП,ДС,СМП'!D19+'ВТБ_3кв._КС,ВМП,ДС,СМП'!D19</f>
        <v>0</v>
      </c>
      <c r="E19" s="6">
        <f>'МАКС_3кв._КС,ВМП,ДС,СМП'!E19+'ВТБ_3кв._КС,ВМП,ДС,СМП'!E19</f>
        <v>402.18</v>
      </c>
      <c r="F19" s="6">
        <f>'МАКС_3кв._КС,ВМП,ДС,СМП'!F19+'ВТБ_3кв._КС,ВМП,ДС,СМП'!F19</f>
        <v>0</v>
      </c>
      <c r="G19" s="6">
        <f>'МАКС_3кв._КС,ВМП,ДС,СМП'!G19+'ВТБ_3кв._КС,ВМП,ДС,СМП'!G19</f>
        <v>2700</v>
      </c>
    </row>
    <row r="20" spans="1:7" ht="31.5">
      <c r="A20" s="14" t="s">
        <v>23</v>
      </c>
      <c r="B20" s="6">
        <f>'МАКС_3кв._КС,ВМП,ДС,СМП'!B20+'ВТБ_3кв._КС,ВМП,ДС,СМП'!B20</f>
        <v>952.827</v>
      </c>
      <c r="C20" s="6">
        <f>'МАКС_3кв._КС,ВМП,ДС,СМП'!C20+'ВТБ_3кв._КС,ВМП,ДС,СМП'!C20</f>
        <v>0</v>
      </c>
      <c r="D20" s="6">
        <f>'МАКС_3кв._КС,ВМП,ДС,СМП'!D20+'ВТБ_3кв._КС,ВМП,ДС,СМП'!D20</f>
        <v>68.997</v>
      </c>
      <c r="E20" s="6">
        <f>'МАКС_3кв._КС,ВМП,ДС,СМП'!E20+'ВТБ_3кв._КС,ВМП,ДС,СМП'!E20</f>
        <v>696.50699999999995</v>
      </c>
      <c r="F20" s="6">
        <f>'МАКС_3кв._КС,ВМП,ДС,СМП'!F20+'ВТБ_3кв._КС,ВМП,ДС,СМП'!F20</f>
        <v>0</v>
      </c>
      <c r="G20" s="6">
        <f>'МАКС_3кв._КС,ВМП,ДС,СМП'!G20+'ВТБ_3кв._КС,ВМП,ДС,СМП'!G20</f>
        <v>4136.0010000000002</v>
      </c>
    </row>
    <row r="21" spans="1:7" s="9" customFormat="1" ht="15.75">
      <c r="A21" s="7" t="s">
        <v>24</v>
      </c>
      <c r="B21" s="8">
        <f>SUM(B13:B20)</f>
        <v>1637.607</v>
      </c>
      <c r="C21" s="8">
        <f t="shared" ref="C21:G21" si="2">SUM(C13:C20)</f>
        <v>0</v>
      </c>
      <c r="D21" s="8">
        <f t="shared" si="2"/>
        <v>68.997</v>
      </c>
      <c r="E21" s="8">
        <f t="shared" si="2"/>
        <v>1101.1859999999999</v>
      </c>
      <c r="F21" s="8">
        <f t="shared" si="2"/>
        <v>0</v>
      </c>
      <c r="G21" s="8">
        <f t="shared" si="2"/>
        <v>6836.0010000000002</v>
      </c>
    </row>
    <row r="22" spans="1:7" ht="15.75">
      <c r="A22" s="12" t="s">
        <v>25</v>
      </c>
      <c r="B22" s="6">
        <f>'МАКС_3кв._КС,ВМП,ДС,СМП'!B22+'ВТБ_3кв._КС,ВМП,ДС,СМП'!B22</f>
        <v>0</v>
      </c>
      <c r="C22" s="6">
        <f>'МАКС_3кв._КС,ВМП,ДС,СМП'!C22+'ВТБ_3кв._КС,ВМП,ДС,СМП'!C22</f>
        <v>0</v>
      </c>
      <c r="D22" s="6">
        <f>'МАКС_3кв._КС,ВМП,ДС,СМП'!D22+'ВТБ_3кв._КС,ВМП,ДС,СМП'!D22</f>
        <v>0</v>
      </c>
      <c r="E22" s="6">
        <f>'МАКС_3кв._КС,ВМП,ДС,СМП'!E22+'ВТБ_3кв._КС,ВМП,ДС,СМП'!E22</f>
        <v>121.251</v>
      </c>
      <c r="F22" s="6">
        <f>'МАКС_3кв._КС,ВМП,ДС,СМП'!F22+'ВТБ_3кв._КС,ВМП,ДС,СМП'!F22</f>
        <v>0</v>
      </c>
      <c r="G22" s="6">
        <f>'МАКС_3кв._КС,ВМП,ДС,СМП'!G22+'ВТБ_3кв._КС,ВМП,ДС,СМП'!G22</f>
        <v>842.49900000000002</v>
      </c>
    </row>
    <row r="23" spans="1:7" ht="15.75">
      <c r="A23" s="12" t="s">
        <v>26</v>
      </c>
      <c r="B23" s="6">
        <f>'МАКС_3кв._КС,ВМП,ДС,СМП'!B23+'ВТБ_3кв._КС,ВМП,ДС,СМП'!B23</f>
        <v>245.01300000000003</v>
      </c>
      <c r="C23" s="6">
        <f>'МАКС_3кв._КС,ВМП,ДС,СМП'!C23+'ВТБ_3кв._КС,ВМП,ДС,СМП'!C23</f>
        <v>0</v>
      </c>
      <c r="D23" s="6">
        <f>'МАКС_3кв._КС,ВМП,ДС,СМП'!D23+'ВТБ_3кв._КС,ВМП,ДС,СМП'!D23</f>
        <v>0</v>
      </c>
      <c r="E23" s="6">
        <f>'МАКС_3кв._КС,ВМП,ДС,СМП'!E23+'ВТБ_3кв._КС,ВМП,ДС,СМП'!E23</f>
        <v>288.00900000000001</v>
      </c>
      <c r="F23" s="6">
        <f>'МАКС_3кв._КС,ВМП,ДС,СМП'!F23+'ВТБ_3кв._КС,ВМП,ДС,СМП'!F23</f>
        <v>0</v>
      </c>
      <c r="G23" s="6">
        <f>'МАКС_3кв._КС,ВМП,ДС,СМП'!G23+'ВТБ_3кв._КС,ВМП,ДС,СМП'!G23</f>
        <v>1555.0020000000004</v>
      </c>
    </row>
    <row r="24" spans="1:7" ht="15.75">
      <c r="A24" s="5" t="s">
        <v>27</v>
      </c>
      <c r="B24" s="6">
        <f>'МАКС_3кв._КС,ВМП,ДС,СМП'!B24+'ВТБ_3кв._КС,ВМП,ДС,СМП'!B24</f>
        <v>0</v>
      </c>
      <c r="C24" s="6">
        <f>'МАКС_3кв._КС,ВМП,ДС,СМП'!C24+'ВТБ_3кв._КС,ВМП,ДС,СМП'!C24</f>
        <v>0</v>
      </c>
      <c r="D24" s="6">
        <f>'МАКС_3кв._КС,ВМП,ДС,СМП'!D24+'ВТБ_3кв._КС,ВМП,ДС,СМП'!D24</f>
        <v>0</v>
      </c>
      <c r="E24" s="6">
        <f>'МАКС_3кв._КС,ВМП,ДС,СМП'!E24+'ВТБ_3кв._КС,ВМП,ДС,СМП'!E24</f>
        <v>661.75800000000004</v>
      </c>
      <c r="F24" s="6">
        <f>'МАКС_3кв._КС,ВМП,ДС,СМП'!F24+'ВТБ_3кв._КС,ВМП,ДС,СМП'!F24</f>
        <v>0</v>
      </c>
      <c r="G24" s="6">
        <f>'МАКС_3кв._КС,ВМП,ДС,СМП'!G24+'ВТБ_3кв._КС,ВМП,ДС,СМП'!G24</f>
        <v>0</v>
      </c>
    </row>
    <row r="25" spans="1:7" ht="15.75">
      <c r="A25" s="15" t="s">
        <v>28</v>
      </c>
      <c r="B25" s="6">
        <f>'МАКС_3кв._КС,ВМП,ДС,СМП'!B25+'ВТБ_3кв._КС,ВМП,ДС,СМП'!B25</f>
        <v>0</v>
      </c>
      <c r="C25" s="6">
        <f>'МАКС_3кв._КС,ВМП,ДС,СМП'!C25+'ВТБ_3кв._КС,ВМП,ДС,СМП'!C25</f>
        <v>0</v>
      </c>
      <c r="D25" s="6">
        <f>'МАКС_3кв._КС,ВМП,ДС,СМП'!D25+'ВТБ_3кв._КС,ВМП,ДС,СМП'!D25</f>
        <v>0</v>
      </c>
      <c r="E25" s="6">
        <f>'МАКС_3кв._КС,ВМП,ДС,СМП'!E25+'ВТБ_3кв._КС,ВМП,ДС,СМП'!E25</f>
        <v>0</v>
      </c>
      <c r="F25" s="6">
        <f>'МАКС_3кв._КС,ВМП,ДС,СМП'!F25+'ВТБ_3кв._КС,ВМП,ДС,СМП'!F25</f>
        <v>0</v>
      </c>
      <c r="G25" s="6">
        <f>'МАКС_3кв._КС,ВМП,ДС,СМП'!G25+'ВТБ_3кв._КС,ВМП,ДС,СМП'!G25</f>
        <v>0</v>
      </c>
    </row>
    <row r="26" spans="1:7" ht="15.75">
      <c r="A26" s="12" t="s">
        <v>29</v>
      </c>
      <c r="B26" s="6">
        <f>'МАКС_3кв._КС,ВМП,ДС,СМП'!B26+'ВТБ_3кв._КС,ВМП,ДС,СМП'!B26</f>
        <v>170.51100000000002</v>
      </c>
      <c r="C26" s="6">
        <f>'МАКС_3кв._КС,ВМП,ДС,СМП'!C26+'ВТБ_3кв._КС,ВМП,ДС,СМП'!C26</f>
        <v>0</v>
      </c>
      <c r="D26" s="6">
        <f>'МАКС_3кв._КС,ВМП,ДС,СМП'!D26+'ВТБ_3кв._КС,ВМП,ДС,СМП'!D26</f>
        <v>0</v>
      </c>
      <c r="E26" s="6">
        <f>'МАКС_3кв._КС,ВМП,ДС,СМП'!E26+'ВТБ_3кв._КС,ВМП,ДС,СМП'!E26</f>
        <v>119.00700000000002</v>
      </c>
      <c r="F26" s="6">
        <f>'МАКС_3кв._КС,ВМП,ДС,СМП'!F26+'ВТБ_3кв._КС,ВМП,ДС,СМП'!F26</f>
        <v>0</v>
      </c>
      <c r="G26" s="6">
        <f>'МАКС_3кв._КС,ВМП,ДС,СМП'!G26+'ВТБ_3кв._КС,ВМП,ДС,СМП'!G26</f>
        <v>825</v>
      </c>
    </row>
    <row r="27" spans="1:7" ht="15.75">
      <c r="A27" s="12" t="s">
        <v>30</v>
      </c>
      <c r="B27" s="6">
        <f>'МАКС_3кв._КС,ВМП,ДС,СМП'!B27+'ВТБ_3кв._КС,ВМП,ДС,СМП'!B27</f>
        <v>33.067000000000007</v>
      </c>
      <c r="C27" s="6">
        <f>'МАКС_3кв._КС,ВМП,ДС,СМП'!C27+'ВТБ_3кв._КС,ВМП,ДС,СМП'!C27</f>
        <v>0</v>
      </c>
      <c r="D27" s="6">
        <f>'МАКС_3кв._КС,ВМП,ДС,СМП'!D27+'ВТБ_3кв._КС,ВМП,ДС,СМП'!D27</f>
        <v>0</v>
      </c>
      <c r="E27" s="6">
        <f>'МАКС_3кв._КС,ВМП,ДС,СМП'!E27+'ВТБ_3кв._КС,ВМП,ДС,СМП'!E27</f>
        <v>19.115000000000002</v>
      </c>
      <c r="F27" s="6">
        <f>'МАКС_3кв._КС,ВМП,ДС,СМП'!F27+'ВТБ_3кв._КС,ВМП,ДС,СМП'!F27</f>
        <v>0</v>
      </c>
      <c r="G27" s="6">
        <f>'МАКС_3кв._КС,ВМП,ДС,СМП'!G27+'ВТБ_3кв._КС,ВМП,ДС,СМП'!G27</f>
        <v>129.03199999999998</v>
      </c>
    </row>
    <row r="28" spans="1:7" ht="15.75">
      <c r="A28" s="15" t="s">
        <v>31</v>
      </c>
      <c r="B28" s="6">
        <f>'МАКС_3кв._КС,ВМП,ДС,СМП'!B28+'ВТБ_3кв._КС,ВМП,ДС,СМП'!B28</f>
        <v>660.05099999999993</v>
      </c>
      <c r="C28" s="6">
        <f>'МАКС_3кв._КС,ВМП,ДС,СМП'!C28+'ВТБ_3кв._КС,ВМП,ДС,СМП'!C28</f>
        <v>0</v>
      </c>
      <c r="D28" s="6">
        <f>'МАКС_3кв._КС,ВМП,ДС,СМП'!D28+'ВТБ_3кв._КС,ВМП,ДС,СМП'!D28</f>
        <v>50.274000000000001</v>
      </c>
      <c r="E28" s="6">
        <f>'МАКС_3кв._КС,ВМП,ДС,СМП'!E28+'ВТБ_3кв._КС,ВМП,ДС,СМП'!E28</f>
        <v>320.505</v>
      </c>
      <c r="F28" s="6">
        <f>'МАКС_3кв._КС,ВМП,ДС,СМП'!F28+'ВТБ_3кв._КС,ВМП,ДС,СМП'!F28</f>
        <v>0</v>
      </c>
      <c r="G28" s="6">
        <f>'МАКС_3кв._КС,ВМП,ДС,СМП'!G28+'ВТБ_3кв._КС,ВМП,ДС,СМП'!G28</f>
        <v>2588.4989999999998</v>
      </c>
    </row>
    <row r="29" spans="1:7" ht="15.75">
      <c r="A29" s="12" t="s">
        <v>32</v>
      </c>
      <c r="B29" s="6">
        <f>'МАКС_3кв._КС,ВМП,ДС,СМП'!B29+'ВТБ_3кв._КС,ВМП,ДС,СМП'!B29</f>
        <v>0</v>
      </c>
      <c r="C29" s="6">
        <f>'МАКС_3кв._КС,ВМП,ДС,СМП'!C29+'ВТБ_3кв._КС,ВМП,ДС,СМП'!C29</f>
        <v>0</v>
      </c>
      <c r="D29" s="6">
        <f>'МАКС_3кв._КС,ВМП,ДС,СМП'!D29+'ВТБ_3кв._КС,ВМП,ДС,СМП'!D29</f>
        <v>0</v>
      </c>
      <c r="E29" s="6">
        <f>'МАКС_3кв._КС,ВМП,ДС,СМП'!E29+'ВТБ_3кв._КС,ВМП,ДС,СМП'!E29</f>
        <v>0</v>
      </c>
      <c r="F29" s="6">
        <f>'МАКС_3кв._КС,ВМП,ДС,СМП'!F29+'ВТБ_3кв._КС,ВМП,ДС,СМП'!F29</f>
        <v>0</v>
      </c>
      <c r="G29" s="6">
        <f>'МАКС_3кв._КС,ВМП,ДС,СМП'!G29+'ВТБ_3кв._КС,ВМП,ДС,СМП'!G29</f>
        <v>0</v>
      </c>
    </row>
    <row r="30" spans="1:7" ht="15.75">
      <c r="A30" s="12" t="s">
        <v>33</v>
      </c>
      <c r="B30" s="6">
        <f>'МАКС_3кв._КС,ВМП,ДС,СМП'!B30+'ВТБ_3кв._КС,ВМП,ДС,СМП'!B30</f>
        <v>0</v>
      </c>
      <c r="C30" s="6">
        <f>'МАКС_3кв._КС,ВМП,ДС,СМП'!C30+'ВТБ_3кв._КС,ВМП,ДС,СМП'!C30</f>
        <v>0</v>
      </c>
      <c r="D30" s="6">
        <f>'МАКС_3кв._КС,ВМП,ДС,СМП'!D30+'ВТБ_3кв._КС,ВМП,ДС,СМП'!D30</f>
        <v>0</v>
      </c>
      <c r="E30" s="6">
        <f>'МАКС_3кв._КС,ВМП,ДС,СМП'!E30+'ВТБ_3кв._КС,ВМП,ДС,СМП'!E30</f>
        <v>0</v>
      </c>
      <c r="F30" s="6">
        <f>'МАКС_3кв._КС,ВМП,ДС,СМП'!F30+'ВТБ_3кв._КС,ВМП,ДС,СМП'!F30</f>
        <v>0</v>
      </c>
      <c r="G30" s="6">
        <f>'МАКС_3кв._КС,ВМП,ДС,СМП'!G30+'ВТБ_3кв._КС,ВМП,ДС,СМП'!G30</f>
        <v>0</v>
      </c>
    </row>
    <row r="31" spans="1:7" ht="15.75">
      <c r="A31" s="16" t="s">
        <v>34</v>
      </c>
      <c r="B31" s="6">
        <f>'МАКС_3кв._КС,ВМП,ДС,СМП'!B31+'ВТБ_3кв._КС,ВМП,ДС,СМП'!B31</f>
        <v>0</v>
      </c>
      <c r="C31" s="6">
        <f>'МАКС_3кв._КС,ВМП,ДС,СМП'!C31+'ВТБ_3кв._КС,ВМП,ДС,СМП'!C31</f>
        <v>0</v>
      </c>
      <c r="D31" s="6">
        <f>'МАКС_3кв._КС,ВМП,ДС,СМП'!D31+'ВТБ_3кв._КС,ВМП,ДС,СМП'!D31</f>
        <v>0</v>
      </c>
      <c r="E31" s="6">
        <f>'МАКС_3кв._КС,ВМП,ДС,СМП'!E31+'ВТБ_3кв._КС,ВМП,ДС,СМП'!E31</f>
        <v>25.001999999999995</v>
      </c>
      <c r="F31" s="6">
        <f>'МАКС_3кв._КС,ВМП,ДС,СМП'!F31+'ВТБ_3кв._КС,ВМП,ДС,СМП'!F31</f>
        <v>0</v>
      </c>
      <c r="G31" s="6">
        <f>'МАКС_3кв._КС,ВМП,ДС,СМП'!G31+'ВТБ_3кв._КС,ВМП,ДС,СМП'!G31</f>
        <v>0</v>
      </c>
    </row>
    <row r="32" spans="1:7" ht="15.75">
      <c r="A32" s="17" t="s">
        <v>35</v>
      </c>
      <c r="B32" s="6">
        <f>'МАКС_3кв._КС,ВМП,ДС,СМП'!B32+'ВТБ_3кв._КС,ВМП,ДС,СМП'!B32</f>
        <v>204.49799999999996</v>
      </c>
      <c r="C32" s="6">
        <f>'МАКС_3кв._КС,ВМП,ДС,СМП'!C32+'ВТБ_3кв._КС,ВМП,ДС,СМП'!C32</f>
        <v>0</v>
      </c>
      <c r="D32" s="6">
        <f>'МАКС_3кв._КС,ВМП,ДС,СМП'!D32+'ВТБ_3кв._КС,ВМП,ДС,СМП'!D32</f>
        <v>0</v>
      </c>
      <c r="E32" s="6">
        <f>'МАКС_3кв._КС,ВМП,ДС,СМП'!E32+'ВТБ_3кв._КС,ВМП,ДС,СМП'!E32</f>
        <v>88.752000000000024</v>
      </c>
      <c r="F32" s="6">
        <f>'МАКС_3кв._КС,ВМП,ДС,СМП'!F32+'ВТБ_3кв._КС,ВМП,ДС,СМП'!F32</f>
        <v>0</v>
      </c>
      <c r="G32" s="6">
        <f>'МАКС_3кв._КС,ВМП,ДС,СМП'!G32+'ВТБ_3кв._КС,ВМП,ДС,СМП'!G32</f>
        <v>780.75</v>
      </c>
    </row>
    <row r="33" spans="1:7" ht="15.75">
      <c r="A33" s="18" t="s">
        <v>36</v>
      </c>
      <c r="B33" s="6">
        <f>'МАКС_3кв._КС,ВМП,ДС,СМП'!B33+'ВТБ_3кв._КС,ВМП,ДС,СМП'!B33</f>
        <v>267.58199999999999</v>
      </c>
      <c r="C33" s="6">
        <f>'МАКС_3кв._КС,ВМП,ДС,СМП'!C33+'ВТБ_3кв._КС,ВМП,ДС,СМП'!C33</f>
        <v>0</v>
      </c>
      <c r="D33" s="6">
        <f>'МАКС_3кв._КС,ВМП,ДС,СМП'!D33+'ВТБ_3кв._КС,ВМП,ДС,СМП'!D33</f>
        <v>0</v>
      </c>
      <c r="E33" s="6">
        <f>'МАКС_3кв._КС,ВМП,ДС,СМП'!E33+'ВТБ_3кв._КС,ВМП,ДС,СМП'!E33</f>
        <v>118.17599999999999</v>
      </c>
      <c r="F33" s="6">
        <f>'МАКС_3кв._КС,ВМП,ДС,СМП'!F33+'ВТБ_3кв._КС,ВМП,ДС,СМП'!F33</f>
        <v>0</v>
      </c>
      <c r="G33" s="6">
        <f>'МАКС_3кв._КС,ВМП,ДС,СМП'!G33+'ВТБ_3кв._КС,ВМП,ДС,СМП'!G33</f>
        <v>874.99800000000016</v>
      </c>
    </row>
    <row r="34" spans="1:7" ht="31.5">
      <c r="A34" s="19" t="s">
        <v>37</v>
      </c>
      <c r="B34" s="6">
        <f>'МАКС_3кв._КС,ВМП,ДС,СМП'!B34+'ВТБ_3кв._КС,ВМП,ДС,СМП'!B34</f>
        <v>272.25300000000004</v>
      </c>
      <c r="C34" s="6">
        <f>'МАКС_3кв._КС,ВМП,ДС,СМП'!C34+'ВТБ_3кв._КС,ВМП,ДС,СМП'!C34</f>
        <v>0</v>
      </c>
      <c r="D34" s="6">
        <f>'МАКС_3кв._КС,ВМП,ДС,СМП'!D34+'ВТБ_3кв._КС,ВМП,ДС,СМП'!D34</f>
        <v>0</v>
      </c>
      <c r="E34" s="6">
        <f>'МАКС_3кв._КС,ВМП,ДС,СМП'!E34+'ВТБ_3кв._КС,ВМП,ДС,СМП'!E34</f>
        <v>118.422</v>
      </c>
      <c r="F34" s="6">
        <f>'МАКС_3кв._КС,ВМП,ДС,СМП'!F34+'ВТБ_3кв._КС,ВМП,ДС,СМП'!F34</f>
        <v>0</v>
      </c>
      <c r="G34" s="6">
        <f>'МАКС_3кв._КС,ВМП,ДС,СМП'!G34+'ВТБ_3кв._КС,ВМП,ДС,СМП'!G34</f>
        <v>721.74900000000002</v>
      </c>
    </row>
    <row r="35" spans="1:7" ht="15.75">
      <c r="A35" s="20" t="s">
        <v>38</v>
      </c>
      <c r="B35" s="6">
        <f>'МАКС_3кв._КС,ВМП,ДС,СМП'!B35+'ВТБ_3кв._КС,ВМП,ДС,СМП'!B35</f>
        <v>171.96199999999999</v>
      </c>
      <c r="C35" s="6">
        <f>'МАКС_3кв._КС,ВМП,ДС,СМП'!C35+'ВТБ_3кв._КС,ВМП,ДС,СМП'!C35</f>
        <v>0</v>
      </c>
      <c r="D35" s="6">
        <f>'МАКС_3кв._КС,ВМП,ДС,СМП'!D35+'ВТБ_3кв._КС,ВМП,ДС,СМП'!D35</f>
        <v>0</v>
      </c>
      <c r="E35" s="6">
        <f>'МАКС_3кв._КС,ВМП,ДС,СМП'!E35+'ВТБ_3кв._КС,ВМП,ДС,СМП'!E35</f>
        <v>99.388000000000019</v>
      </c>
      <c r="F35" s="6">
        <f>'МАКС_3кв._КС,ВМП,ДС,СМП'!F35+'ВТБ_3кв._КС,ВМП,ДС,СМП'!F35</f>
        <v>0</v>
      </c>
      <c r="G35" s="6">
        <f>'МАКС_3кв._КС,ВМП,ДС,СМП'!G35+'ВТБ_3кв._КС,ВМП,ДС,СМП'!G35</f>
        <v>670.96600000000001</v>
      </c>
    </row>
    <row r="36" spans="1:7" s="9" customFormat="1" ht="15.75">
      <c r="A36" s="21" t="s">
        <v>39</v>
      </c>
      <c r="B36" s="8">
        <f>SUM(B22:B35)</f>
        <v>2024.9370000000004</v>
      </c>
      <c r="C36" s="8">
        <f t="shared" ref="C36:G36" si="3">SUM(C22:C35)</f>
        <v>0</v>
      </c>
      <c r="D36" s="8">
        <f t="shared" si="3"/>
        <v>50.274000000000001</v>
      </c>
      <c r="E36" s="8">
        <f t="shared" si="3"/>
        <v>1979.3849999999998</v>
      </c>
      <c r="F36" s="8">
        <f t="shared" si="3"/>
        <v>0</v>
      </c>
      <c r="G36" s="8">
        <f t="shared" si="3"/>
        <v>8988.4950000000008</v>
      </c>
    </row>
    <row r="37" spans="1:7" ht="15.75">
      <c r="A37" s="10" t="s">
        <v>40</v>
      </c>
      <c r="B37" s="6">
        <f>'МАКС_3кв._КС,ВМП,ДС,СМП'!B37+'ВТБ_3кв._КС,ВМП,ДС,СМП'!B37</f>
        <v>0</v>
      </c>
      <c r="C37" s="6">
        <f>'МАКС_3кв._КС,ВМП,ДС,СМП'!C37+'ВТБ_3кв._КС,ВМП,ДС,СМП'!C37</f>
        <v>0</v>
      </c>
      <c r="D37" s="6">
        <f>'МАКС_3кв._КС,ВМП,ДС,СМП'!D37+'ВТБ_3кв._КС,ВМП,ДС,СМП'!D37</f>
        <v>0</v>
      </c>
      <c r="E37" s="6">
        <f>'МАКС_3кв._КС,ВМП,ДС,СМП'!E37+'ВТБ_3кв._КС,ВМП,ДС,СМП'!E37</f>
        <v>0</v>
      </c>
      <c r="F37" s="6">
        <f>'МАКС_3кв._КС,ВМП,ДС,СМП'!F37+'ВТБ_3кв._КС,ВМП,ДС,СМП'!F37</f>
        <v>0</v>
      </c>
      <c r="G37" s="6">
        <f>'МАКС_3кв._КС,ВМП,ДС,СМП'!G37+'ВТБ_3кв._КС,ВМП,ДС,СМП'!G37</f>
        <v>0</v>
      </c>
    </row>
    <row r="38" spans="1:7" ht="15.75">
      <c r="A38" s="12" t="s">
        <v>41</v>
      </c>
      <c r="B38" s="6">
        <f>'МАКС_3кв._КС,ВМП,ДС,СМП'!B38+'ВТБ_3кв._КС,ВМП,ДС,СМП'!B38</f>
        <v>279.26099999999997</v>
      </c>
      <c r="C38" s="6">
        <f>'МАКС_3кв._КС,ВМП,ДС,СМП'!C38+'ВТБ_3кв._КС,ВМП,ДС,СМП'!C38</f>
        <v>0</v>
      </c>
      <c r="D38" s="6">
        <f>'МАКС_3кв._КС,ВМП,ДС,СМП'!D38+'ВТБ_3кв._КС,ВМП,ДС,СМП'!D38</f>
        <v>0</v>
      </c>
      <c r="E38" s="6">
        <f>'МАКС_3кв._КС,ВМП,ДС,СМП'!E38+'ВТБ_3кв._КС,ВМП,ДС,СМП'!E38</f>
        <v>112.52099999999999</v>
      </c>
      <c r="F38" s="6">
        <f>'МАКС_3кв._КС,ВМП,ДС,СМП'!F38+'ВТБ_3кв._КС,ВМП,ДС,СМП'!F38</f>
        <v>0</v>
      </c>
      <c r="G38" s="6">
        <f>'МАКС_3кв._КС,ВМП,ДС,СМП'!G38+'ВТБ_3кв._КС,ВМП,ДС,СМП'!G38</f>
        <v>764.75099999999998</v>
      </c>
    </row>
    <row r="39" spans="1:7" ht="31.5">
      <c r="A39" s="16" t="s">
        <v>42</v>
      </c>
      <c r="B39" s="6">
        <f>'МАКС_3кв._КС,ВМП,ДС,СМП'!B39+'ВТБ_3кв._КС,ВМП,ДС,СМП'!B39</f>
        <v>577.16399999999999</v>
      </c>
      <c r="C39" s="6">
        <f>'МАКС_3кв._КС,ВМП,ДС,СМП'!C39+'ВТБ_3кв._КС,ВМП,ДС,СМП'!C39</f>
        <v>2.004</v>
      </c>
      <c r="D39" s="6">
        <f>'МАКС_3кв._КС,ВМП,ДС,СМП'!D39+'ВТБ_3кв._КС,ВМП,ДС,СМП'!D39</f>
        <v>0</v>
      </c>
      <c r="E39" s="6">
        <f>'МАКС_3кв._КС,ВМП,ДС,СМП'!E39+'ВТБ_3кв._КС,ВМП,ДС,СМП'!E39</f>
        <v>175.00799999999998</v>
      </c>
      <c r="F39" s="6">
        <f>'МАКС_3кв._КС,ВМП,ДС,СМП'!F39+'ВТБ_3кв._КС,ВМП,ДС,СМП'!F39</f>
        <v>0</v>
      </c>
      <c r="G39" s="6">
        <f>'МАКС_3кв._КС,ВМП,ДС,СМП'!G39+'ВТБ_3кв._КС,ВМП,ДС,СМП'!G39</f>
        <v>0</v>
      </c>
    </row>
    <row r="40" spans="1:7" ht="15.75">
      <c r="A40" s="22" t="s">
        <v>43</v>
      </c>
      <c r="B40" s="6">
        <f>'МАКС_3кв._КС,ВМП,ДС,СМП'!B40+'ВТБ_3кв._КС,ВМП,ДС,СМП'!B40</f>
        <v>500.01299999999992</v>
      </c>
      <c r="C40" s="6">
        <f>'МАКС_3кв._КС,ВМП,ДС,СМП'!C40+'ВТБ_3кв._КС,ВМП,ДС,СМП'!C40</f>
        <v>0</v>
      </c>
      <c r="D40" s="6">
        <f>'МАКС_3кв._КС,ВМП,ДС,СМП'!D40+'ВТБ_3кв._КС,ВМП,ДС,СМП'!D40</f>
        <v>0</v>
      </c>
      <c r="E40" s="6">
        <f>'МАКС_3кв._КС,ВМП,ДС,СМП'!E40+'ВТБ_3кв._КС,ВМП,ДС,СМП'!E40</f>
        <v>1130.0070000000001</v>
      </c>
      <c r="F40" s="6">
        <f>'МАКС_3кв._КС,ВМП,ДС,СМП'!F40+'ВТБ_3кв._КС,ВМП,ДС,СМП'!F40</f>
        <v>0</v>
      </c>
      <c r="G40" s="6">
        <f>'МАКС_3кв._КС,ВМП,ДС,СМП'!G40+'ВТБ_3кв._КС,ВМП,ДС,СМП'!G40</f>
        <v>0</v>
      </c>
    </row>
    <row r="41" spans="1:7" s="9" customFormat="1" ht="15.75">
      <c r="A41" s="23" t="s">
        <v>44</v>
      </c>
      <c r="B41" s="8">
        <f>SUM(B37:B40)</f>
        <v>1356.4379999999999</v>
      </c>
      <c r="C41" s="8">
        <f t="shared" ref="C41:G41" si="4">SUM(C37:C40)</f>
        <v>2.004</v>
      </c>
      <c r="D41" s="8">
        <f t="shared" si="4"/>
        <v>0</v>
      </c>
      <c r="E41" s="8">
        <f t="shared" si="4"/>
        <v>1417.5360000000001</v>
      </c>
      <c r="F41" s="8">
        <f t="shared" si="4"/>
        <v>0</v>
      </c>
      <c r="G41" s="8">
        <f t="shared" si="4"/>
        <v>764.75099999999998</v>
      </c>
    </row>
    <row r="42" spans="1:7" ht="15.75">
      <c r="A42" s="10" t="s">
        <v>45</v>
      </c>
      <c r="B42" s="6">
        <f>'МАКС_3кв._КС,ВМП,ДС,СМП'!B42+'ВТБ_3кв._КС,ВМП,ДС,СМП'!B42</f>
        <v>1116.2849999999999</v>
      </c>
      <c r="C42" s="6">
        <f>'МАКС_3кв._КС,ВМП,ДС,СМП'!C42+'ВТБ_3кв._КС,ВМП,ДС,СМП'!C42</f>
        <v>0.501</v>
      </c>
      <c r="D42" s="6">
        <f>'МАКС_3кв._КС,ВМП,ДС,СМП'!D42+'ВТБ_3кв._КС,ВМП,ДС,СМП'!D42</f>
        <v>0</v>
      </c>
      <c r="E42" s="6">
        <f>'МАКС_3кв._КС,ВМП,ДС,СМП'!E42+'ВТБ_3кв._КС,ВМП,ДС,СМП'!E42</f>
        <v>1653.768</v>
      </c>
      <c r="F42" s="6">
        <f>'МАКС_3кв._КС,ВМП,ДС,СМП'!F42+'ВТБ_3кв._КС,ВМП,ДС,СМП'!F42</f>
        <v>150.00299999999999</v>
      </c>
      <c r="G42" s="6">
        <f>'МАКС_3кв._КС,ВМП,ДС,СМП'!G42+'ВТБ_3кв._КС,ВМП,ДС,СМП'!G42</f>
        <v>0</v>
      </c>
    </row>
    <row r="43" spans="1:7" ht="15.75">
      <c r="A43" s="15" t="s">
        <v>49</v>
      </c>
      <c r="B43" s="6">
        <f>'МАКС_3кв._КС,ВМП,ДС,СМП'!B43+'ВТБ_3кв._КС,ВМП,ДС,СМП'!B43</f>
        <v>1501.056</v>
      </c>
      <c r="C43" s="6">
        <f>'МАКС_3кв._КС,ВМП,ДС,СМП'!C43+'ВТБ_3кв._КС,ВМП,ДС,СМП'!C43</f>
        <v>0</v>
      </c>
      <c r="D43" s="6">
        <f>'МАКС_3кв._КС,ВМП,ДС,СМП'!D43+'ВТБ_3кв._КС,ВМП,ДС,СМП'!D43</f>
        <v>0</v>
      </c>
      <c r="E43" s="6">
        <f>'МАКС_3кв._КС,ВМП,ДС,СМП'!E43+'ВТБ_3кв._КС,ВМП,ДС,СМП'!E43</f>
        <v>542.50800000000004</v>
      </c>
      <c r="F43" s="6">
        <f>'МАКС_3кв._КС,ВМП,ДС,СМП'!F43+'ВТБ_3кв._КС,ВМП,ДС,СМП'!F43</f>
        <v>0</v>
      </c>
      <c r="G43" s="6">
        <f>'МАКС_3кв._КС,ВМП,ДС,СМП'!G43+'ВТБ_3кв._КС,ВМП,ДС,СМП'!G43</f>
        <v>4110.75</v>
      </c>
    </row>
    <row r="44" spans="1:7" ht="31.5">
      <c r="A44" s="10" t="s">
        <v>46</v>
      </c>
      <c r="B44" s="6">
        <f>'МАКС_3кв._КС,ВМП,ДС,СМП'!B44+'ВТБ_3кв._КС,ВМП,ДС,СМП'!B44</f>
        <v>0</v>
      </c>
      <c r="C44" s="6">
        <f>'МАКС_3кв._КС,ВМП,ДС,СМП'!C44+'ВТБ_3кв._КС,ВМП,ДС,СМП'!C44</f>
        <v>0</v>
      </c>
      <c r="D44" s="6">
        <f>'МАКС_3кв._КС,ВМП,ДС,СМП'!D44+'ВТБ_3кв._КС,ВМП,ДС,СМП'!D44</f>
        <v>0</v>
      </c>
      <c r="E44" s="6">
        <f>'МАКС_3кв._КС,ВМП,ДС,СМП'!E44+'ВТБ_3кв._КС,ВМП,ДС,СМП'!E44</f>
        <v>0</v>
      </c>
      <c r="F44" s="6">
        <f>'МАКС_3кв._КС,ВМП,ДС,СМП'!F44+'ВТБ_3кв._КС,ВМП,ДС,СМП'!F44</f>
        <v>0</v>
      </c>
      <c r="G44" s="6">
        <f>'МАКС_3кв._КС,ВМП,ДС,СМП'!G44+'ВТБ_3кв._КС,ВМП,ДС,СМП'!G44</f>
        <v>0</v>
      </c>
    </row>
    <row r="45" spans="1:7" ht="15.75">
      <c r="A45" s="15" t="s">
        <v>47</v>
      </c>
      <c r="B45" s="6">
        <f>'МАКС_3кв._КС,ВМП,ДС,СМП'!B45+'ВТБ_3кв._КС,ВМП,ДС,СМП'!B45</f>
        <v>0</v>
      </c>
      <c r="C45" s="6">
        <f>'МАКС_3кв._КС,ВМП,ДС,СМП'!C45+'ВТБ_3кв._КС,ВМП,ДС,СМП'!C45</f>
        <v>0</v>
      </c>
      <c r="D45" s="6">
        <f>'МАКС_3кв._КС,ВМП,ДС,СМП'!D45+'ВТБ_3кв._КС,ВМП,ДС,СМП'!D45</f>
        <v>0</v>
      </c>
      <c r="E45" s="6">
        <f>'МАКС_3кв._КС,ВМП,ДС,СМП'!E45+'ВТБ_3кв._КС,ВМП,ДС,СМП'!E45</f>
        <v>0</v>
      </c>
      <c r="F45" s="6">
        <f>'МАКС_3кв._КС,ВМП,ДС,СМП'!F45+'ВТБ_3кв._КС,ВМП,ДС,СМП'!F45</f>
        <v>0</v>
      </c>
      <c r="G45" s="6">
        <f>'МАКС_3кв._КС,ВМП,ДС,СМП'!G45+'ВТБ_3кв._КС,ВМП,ДС,СМП'!G45</f>
        <v>0</v>
      </c>
    </row>
    <row r="46" spans="1:7" ht="15.75">
      <c r="A46" s="15" t="s">
        <v>48</v>
      </c>
      <c r="B46" s="6">
        <f>'МАКС_3кв._КС,ВМП,ДС,СМП'!B46+'ВТБ_3кв._КС,ВМП,ДС,СМП'!B46</f>
        <v>0</v>
      </c>
      <c r="C46" s="6">
        <f>'МАКС_3кв._КС,ВМП,ДС,СМП'!C46+'ВТБ_3кв._КС,ВМП,ДС,СМП'!C46</f>
        <v>0</v>
      </c>
      <c r="D46" s="6">
        <f>'МАКС_3кв._КС,ВМП,ДС,СМП'!D46+'ВТБ_3кв._КС,ВМП,ДС,СМП'!D46</f>
        <v>0</v>
      </c>
      <c r="E46" s="6">
        <f>'МАКС_3кв._КС,ВМП,ДС,СМП'!E46+'ВТБ_3кв._КС,ВМП,ДС,СМП'!E46</f>
        <v>0</v>
      </c>
      <c r="F46" s="6">
        <f>'МАКС_3кв._КС,ВМП,ДС,СМП'!F46+'ВТБ_3кв._КС,ВМП,ДС,СМП'!F46</f>
        <v>0</v>
      </c>
      <c r="G46" s="6">
        <f>'МАКС_3кв._КС,ВМП,ДС,СМП'!G46+'ВТБ_3кв._КС,ВМП,ДС,СМП'!G46</f>
        <v>0</v>
      </c>
    </row>
    <row r="47" spans="1:7" ht="15.75">
      <c r="A47" s="15" t="s">
        <v>50</v>
      </c>
      <c r="B47" s="6">
        <f>'МАКС_3кв._КС,ВМП,ДС,СМП'!B47+'ВТБ_3кв._КС,ВМП,ДС,СМП'!B47</f>
        <v>200.49</v>
      </c>
      <c r="C47" s="6">
        <f>'МАКС_3кв._КС,ВМП,ДС,СМП'!C47+'ВТБ_3кв._КС,ВМП,ДС,СМП'!C47</f>
        <v>0</v>
      </c>
      <c r="D47" s="6">
        <f>'МАКС_3кв._КС,ВМП,ДС,СМП'!D47+'ВТБ_3кв._КС,ВМП,ДС,СМП'!D47</f>
        <v>0</v>
      </c>
      <c r="E47" s="6">
        <f>'МАКС_3кв._КС,ВМП,ДС,СМП'!E47+'ВТБ_3кв._КС,ВМП,ДС,СМП'!E47</f>
        <v>67.526999999999987</v>
      </c>
      <c r="F47" s="6">
        <f>'МАКС_3кв._КС,ВМП,ДС,СМП'!F47+'ВТБ_3кв._КС,ВМП,ДС,СМП'!F47</f>
        <v>0</v>
      </c>
      <c r="G47" s="6">
        <f>'МАКС_3кв._КС,ВМП,ДС,СМП'!G47+'ВТБ_3кв._КС,ВМП,ДС,СМП'!G47</f>
        <v>537.91500000000008</v>
      </c>
    </row>
    <row r="48" spans="1:7" ht="15.75">
      <c r="A48" s="15" t="s">
        <v>51</v>
      </c>
      <c r="B48" s="6">
        <f>'МАКС_3кв._КС,ВМП,ДС,СМП'!B48+'ВТБ_3кв._КС,ВМП,ДС,СМП'!B48</f>
        <v>1418.1840000000002</v>
      </c>
      <c r="C48" s="6">
        <f>'МАКС_3кв._КС,ВМП,ДС,СМП'!C48+'ВТБ_3кв._КС,ВМП,ДС,СМП'!C48</f>
        <v>0</v>
      </c>
      <c r="D48" s="6">
        <f>'МАКС_3кв._КС,ВМП,ДС,СМП'!D48+'ВТБ_3кв._КС,ВМП,ДС,СМП'!D48</f>
        <v>0</v>
      </c>
      <c r="E48" s="6">
        <f>'МАКС_3кв._КС,ВМП,ДС,СМП'!E48+'ВТБ_3кв._КС,ВМП,ДС,СМП'!E48</f>
        <v>417.93600000000004</v>
      </c>
      <c r="F48" s="6">
        <f>'МАКС_3кв._КС,ВМП,ДС,СМП'!F48+'ВТБ_3кв._КС,ВМП,ДС,СМП'!F48</f>
        <v>0</v>
      </c>
      <c r="G48" s="6">
        <f>'МАКС_3кв._КС,ВМП,ДС,СМП'!G48+'ВТБ_3кв._КС,ВМП,ДС,СМП'!G48</f>
        <v>4350</v>
      </c>
    </row>
    <row r="49" spans="1:7" ht="31.5">
      <c r="A49" s="24" t="s">
        <v>52</v>
      </c>
      <c r="B49" s="6">
        <f>'МАКС_3кв._КС,ВМП,ДС,СМП'!B49+'ВТБ_3кв._КС,ВМП,ДС,СМП'!B49</f>
        <v>3889.59</v>
      </c>
      <c r="C49" s="6">
        <f>'МАКС_3кв._КС,ВМП,ДС,СМП'!C49+'ВТБ_3кв._КС,ВМП,ДС,СМП'!C49</f>
        <v>4.2240000000000002</v>
      </c>
      <c r="D49" s="6">
        <f>'МАКС_3кв._КС,ВМП,ДС,СМП'!D49+'ВТБ_3кв._КС,ВМП,ДС,СМП'!D49</f>
        <v>0</v>
      </c>
      <c r="E49" s="6">
        <f>'МАКС_3кв._КС,ВМП,ДС,СМП'!E49+'ВТБ_3кв._КС,ВМП,ДС,СМП'!E49</f>
        <v>620.01299999999992</v>
      </c>
      <c r="F49" s="6">
        <f>'МАКС_3кв._КС,ВМП,ДС,СМП'!F49+'ВТБ_3кв._КС,ВМП,ДС,СМП'!F49</f>
        <v>0</v>
      </c>
      <c r="G49" s="6">
        <f>'МАКС_3кв._КС,ВМП,ДС,СМП'!G49+'ВТБ_3кв._КС,ВМП,ДС,СМП'!G49</f>
        <v>6897</v>
      </c>
    </row>
    <row r="50" spans="1:7" ht="15.75">
      <c r="A50" s="10" t="s">
        <v>53</v>
      </c>
      <c r="B50" s="6">
        <f>'МАКС_3кв._КС,ВМП,ДС,СМП'!B50+'ВТБ_3кв._КС,ВМП,ДС,СМП'!B50</f>
        <v>1803.3390000000004</v>
      </c>
      <c r="C50" s="6">
        <f>'МАКС_3кв._КС,ВМП,ДС,СМП'!C50+'ВТБ_3кв._КС,ВМП,ДС,СМП'!C50</f>
        <v>0</v>
      </c>
      <c r="D50" s="6">
        <f>'МАКС_3кв._КС,ВМП,ДС,СМП'!D50+'ВТБ_3кв._КС,ВМП,ДС,СМП'!D50</f>
        <v>0</v>
      </c>
      <c r="E50" s="6">
        <f>'МАКС_3кв._КС,ВМП,ДС,СМП'!E50+'ВТБ_3кв._КС,ВМП,ДС,СМП'!E50</f>
        <v>24.999000000000002</v>
      </c>
      <c r="F50" s="6">
        <f>'МАКС_3кв._КС,ВМП,ДС,СМП'!F50+'ВТБ_3кв._КС,ВМП,ДС,СМП'!F50</f>
        <v>0</v>
      </c>
      <c r="G50" s="6">
        <f>'МАКС_3кв._КС,ВМП,ДС,СМП'!G50+'ВТБ_3кв._КС,ВМП,ДС,СМП'!G50</f>
        <v>0</v>
      </c>
    </row>
    <row r="51" spans="1:7" ht="15.75">
      <c r="A51" s="24" t="s">
        <v>54</v>
      </c>
      <c r="B51" s="6">
        <f>'МАКС_3кв._КС,ВМП,ДС,СМП'!B51+'ВТБ_3кв._КС,ВМП,ДС,СМП'!B51</f>
        <v>24.999000000000002</v>
      </c>
      <c r="C51" s="6">
        <f>'МАКС_3кв._КС,ВМП,ДС,СМП'!C51+'ВТБ_3кв._КС,ВМП,ДС,СМП'!C51</f>
        <v>0</v>
      </c>
      <c r="D51" s="6">
        <f>'МАКС_3кв._КС,ВМП,ДС,СМП'!D51+'ВТБ_3кв._КС,ВМП,ДС,СМП'!D51</f>
        <v>0</v>
      </c>
      <c r="E51" s="6">
        <f>'МАКС_3кв._КС,ВМП,ДС,СМП'!E51+'ВТБ_3кв._КС,ВМП,ДС,СМП'!E51</f>
        <v>12.500999999999999</v>
      </c>
      <c r="F51" s="6">
        <f>'МАКС_3кв._КС,ВМП,ДС,СМП'!F51+'ВТБ_3кв._КС,ВМП,ДС,СМП'!F51</f>
        <v>0</v>
      </c>
      <c r="G51" s="6">
        <f>'МАКС_3кв._КС,ВМП,ДС,СМП'!G51+'ВТБ_3кв._КС,ВМП,ДС,СМП'!G51</f>
        <v>0</v>
      </c>
    </row>
    <row r="52" spans="1:7" ht="31.5">
      <c r="A52" s="24" t="s">
        <v>55</v>
      </c>
      <c r="B52" s="6">
        <f>'МАКС_3кв._КС,ВМП,ДС,СМП'!B52+'ВТБ_3кв._КС,ВМП,ДС,СМП'!B52</f>
        <v>775.01700000000005</v>
      </c>
      <c r="C52" s="6">
        <f>'МАКС_3кв._КС,ВМП,ДС,СМП'!C52+'ВТБ_3кв._КС,ВМП,ДС,СМП'!C52</f>
        <v>0</v>
      </c>
      <c r="D52" s="6">
        <f>'МАКС_3кв._КС,ВМП,ДС,СМП'!D52+'ВТБ_3кв._КС,ВМП,ДС,СМП'!D52</f>
        <v>0</v>
      </c>
      <c r="E52" s="6">
        <f>'МАКС_3кв._КС,ВМП,ДС,СМП'!E52+'ВТБ_3кв._КС,ВМП,ДС,СМП'!E52</f>
        <v>45</v>
      </c>
      <c r="F52" s="6">
        <f>'МАКС_3кв._КС,ВМП,ДС,СМП'!F52+'ВТБ_3кв._КС,ВМП,ДС,СМП'!F52</f>
        <v>0</v>
      </c>
      <c r="G52" s="6">
        <f>'МАКС_3кв._КС,ВМП,ДС,СМП'!G52+'ВТБ_3кв._КС,ВМП,ДС,СМП'!G52</f>
        <v>0</v>
      </c>
    </row>
    <row r="53" spans="1:7" ht="15.75">
      <c r="A53" s="10" t="s">
        <v>56</v>
      </c>
      <c r="B53" s="6">
        <f>'МАКС_3кв._КС,ВМП,ДС,СМП'!B53+'ВТБ_3кв._КС,ВМП,ДС,СМП'!B53</f>
        <v>0</v>
      </c>
      <c r="C53" s="6">
        <f>'МАКС_3кв._КС,ВМП,ДС,СМП'!C53+'ВТБ_3кв._КС,ВМП,ДС,СМП'!C53</f>
        <v>0</v>
      </c>
      <c r="D53" s="6">
        <f>'МАКС_3кв._КС,ВМП,ДС,СМП'!D53+'ВТБ_3кв._КС,ВМП,ДС,СМП'!D53</f>
        <v>0</v>
      </c>
      <c r="E53" s="6">
        <f>'МАКС_3кв._КС,ВМП,ДС,СМП'!E53+'ВТБ_3кв._КС,ВМП,ДС,СМП'!E53</f>
        <v>1.2509999999999999</v>
      </c>
      <c r="F53" s="6">
        <f>'МАКС_3кв._КС,ВМП,ДС,СМП'!F53+'ВТБ_3кв._КС,ВМП,ДС,СМП'!F53</f>
        <v>0</v>
      </c>
      <c r="G53" s="6">
        <f>'МАКС_3кв._КС,ВМП,ДС,СМП'!G53+'ВТБ_3кв._КС,ВМП,ДС,СМП'!G53</f>
        <v>0</v>
      </c>
    </row>
    <row r="54" spans="1:7" ht="15.75">
      <c r="A54" s="10" t="s">
        <v>57</v>
      </c>
      <c r="B54" s="6">
        <f>'МАКС_3кв._КС,ВМП,ДС,СМП'!B54+'ВТБ_3кв._КС,ВМП,ДС,СМП'!B54</f>
        <v>0</v>
      </c>
      <c r="C54" s="6">
        <f>'МАКС_3кв._КС,ВМП,ДС,СМП'!C54+'ВТБ_3кв._КС,ВМП,ДС,СМП'!C54</f>
        <v>0</v>
      </c>
      <c r="D54" s="6">
        <f>'МАКС_3кв._КС,ВМП,ДС,СМП'!D54+'ВТБ_3кв._КС,ВМП,ДС,СМП'!D54</f>
        <v>0</v>
      </c>
      <c r="E54" s="6">
        <f>'МАКС_3кв._КС,ВМП,ДС,СМП'!E54+'ВТБ_3кв._КС,ВМП,ДС,СМП'!E54</f>
        <v>37.5</v>
      </c>
      <c r="F54" s="6">
        <f>'МАКС_3кв._КС,ВМП,ДС,СМП'!F54+'ВТБ_3кв._КС,ВМП,ДС,СМП'!F54</f>
        <v>0</v>
      </c>
      <c r="G54" s="6">
        <f>'МАКС_3кв._КС,ВМП,ДС,СМП'!G54+'ВТБ_3кв._КС,ВМП,ДС,СМП'!G54</f>
        <v>0</v>
      </c>
    </row>
    <row r="55" spans="1:7" ht="15.75">
      <c r="A55" s="5" t="s">
        <v>58</v>
      </c>
      <c r="B55" s="6">
        <f>'МАКС_3кв._КС,ВМП,ДС,СМП'!B55+'ВТБ_3кв._КС,ВМП,ДС,СМП'!B55</f>
        <v>0</v>
      </c>
      <c r="C55" s="6">
        <f>'МАКС_3кв._КС,ВМП,ДС,СМП'!C55+'ВТБ_3кв._КС,ВМП,ДС,СМП'!C55</f>
        <v>0</v>
      </c>
      <c r="D55" s="6">
        <f>'МАКС_3кв._КС,ВМП,ДС,СМП'!D55+'ВТБ_3кв._КС,ВМП,ДС,СМП'!D55</f>
        <v>0</v>
      </c>
      <c r="E55" s="6">
        <f>'МАКС_3кв._КС,ВМП,ДС,СМП'!E55+'ВТБ_3кв._КС,ВМП,ДС,СМП'!E55</f>
        <v>0.249</v>
      </c>
      <c r="F55" s="6">
        <f>'МАКС_3кв._КС,ВМП,ДС,СМП'!F55+'ВТБ_3кв._КС,ВМП,ДС,СМП'!F55</f>
        <v>0</v>
      </c>
      <c r="G55" s="6">
        <f>'МАКС_3кв._КС,ВМП,ДС,СМП'!G55+'ВТБ_3кв._КС,ВМП,ДС,СМП'!G55</f>
        <v>0</v>
      </c>
    </row>
    <row r="56" spans="1:7" ht="31.5">
      <c r="A56" s="25" t="s">
        <v>59</v>
      </c>
      <c r="B56" s="6">
        <f>'МАКС_3кв._КС,ВМП,ДС,СМП'!B56+'ВТБ_3кв._КС,ВМП,ДС,СМП'!B56</f>
        <v>1606.2630000000001</v>
      </c>
      <c r="C56" s="6">
        <f>'МАКС_3кв._КС,ВМП,ДС,СМП'!C56+'ВТБ_3кв._КС,ВМП,ДС,СМП'!C56</f>
        <v>0</v>
      </c>
      <c r="D56" s="6">
        <f>'МАКС_3кв._КС,ВМП,ДС,СМП'!D56+'ВТБ_3кв._КС,ВМП,ДС,СМП'!D56</f>
        <v>0</v>
      </c>
      <c r="E56" s="6">
        <f>'МАКС_3кв._КС,ВМП,ДС,СМП'!E56+'ВТБ_3кв._КС,ВМП,ДС,СМП'!E56</f>
        <v>750.00600000000009</v>
      </c>
      <c r="F56" s="6">
        <f>'МАКС_3кв._КС,ВМП,ДС,СМП'!F56+'ВТБ_3кв._КС,ВМП,ДС,СМП'!F56</f>
        <v>0</v>
      </c>
      <c r="G56" s="6">
        <f>'МАКС_3кв._КС,ВМП,ДС,СМП'!G56+'ВТБ_3кв._КС,ВМП,ДС,СМП'!G56</f>
        <v>0</v>
      </c>
    </row>
    <row r="57" spans="1:7" ht="15.75">
      <c r="A57" s="26" t="s">
        <v>60</v>
      </c>
      <c r="B57" s="6">
        <f>'МАКС_3кв._КС,ВМП,ДС,СМП'!B57+'ВТБ_3кв._КС,ВМП,ДС,СМП'!B57</f>
        <v>691.03499999999997</v>
      </c>
      <c r="C57" s="6">
        <f>'МАКС_3кв._КС,ВМП,ДС,СМП'!C57+'ВТБ_3кв._КС,ВМП,ДС,СМП'!C57</f>
        <v>0</v>
      </c>
      <c r="D57" s="6">
        <f>'МАКС_3кв._КС,ВМП,ДС,СМП'!D57+'ВТБ_3кв._КС,ВМП,ДС,СМП'!D57</f>
        <v>0</v>
      </c>
      <c r="E57" s="6">
        <f>'МАКС_3кв._КС,ВМП,ДС,СМП'!E57+'ВТБ_3кв._КС,ВМП,ДС,СМП'!E57</f>
        <v>176.745</v>
      </c>
      <c r="F57" s="6">
        <f>'МАКС_3кв._КС,ВМП,ДС,СМП'!F57+'ВТБ_3кв._КС,ВМП,ДС,СМП'!F57</f>
        <v>0</v>
      </c>
      <c r="G57" s="6">
        <f>'МАКС_3кв._КС,ВМП,ДС,СМП'!G57+'ВТБ_3кв._КС,ВМП,ДС,СМП'!G57</f>
        <v>1457.001</v>
      </c>
    </row>
    <row r="58" spans="1:7" ht="15.75">
      <c r="A58" s="27" t="s">
        <v>61</v>
      </c>
      <c r="B58" s="6">
        <f>'МАКС_3кв._КС,ВМП,ДС,СМП'!B58+'ВТБ_3кв._КС,ВМП,ДС,СМП'!B58</f>
        <v>1462.077</v>
      </c>
      <c r="C58" s="6">
        <f>'МАКС_3кв._КС,ВМП,ДС,СМП'!C58+'ВТБ_3кв._КС,ВМП,ДС,СМП'!C58</f>
        <v>0</v>
      </c>
      <c r="D58" s="6">
        <f>'МАКС_3кв._КС,ВМП,ДС,СМП'!D58+'ВТБ_3кв._КС,ВМП,ДС,СМП'!D58</f>
        <v>0</v>
      </c>
      <c r="E58" s="6">
        <f>'МАКС_3кв._КС,ВМП,ДС,СМП'!E58+'ВТБ_3кв._КС,ВМП,ДС,СМП'!E58</f>
        <v>304.25099999999998</v>
      </c>
      <c r="F58" s="6">
        <f>'МАКС_3кв._КС,ВМП,ДС,СМП'!F58+'ВТБ_3кв._КС,ВМП,ДС,СМП'!F58</f>
        <v>0</v>
      </c>
      <c r="G58" s="6">
        <f>'МАКС_3кв._КС,ВМП,ДС,СМП'!G58+'ВТБ_3кв._КС,ВМП,ДС,СМП'!G58</f>
        <v>2925</v>
      </c>
    </row>
    <row r="59" spans="1:7" ht="31.5">
      <c r="A59" s="28" t="s">
        <v>62</v>
      </c>
      <c r="B59" s="6">
        <f>'МАКС_3кв._КС,ВМП,ДС,СМП'!B59+'ВТБ_3кв._КС,ВМП,ДС,СМП'!B59</f>
        <v>1042.5719999999997</v>
      </c>
      <c r="C59" s="6">
        <f>'МАКС_3кв._КС,ВМП,ДС,СМП'!C59+'ВТБ_3кв._КС,ВМП,ДС,СМП'!C59</f>
        <v>0</v>
      </c>
      <c r="D59" s="6">
        <f>'МАКС_3кв._КС,ВМП,ДС,СМП'!D59+'ВТБ_3кв._КС,ВМП,ДС,СМП'!D59</f>
        <v>0</v>
      </c>
      <c r="E59" s="6">
        <f>'МАКС_3кв._КС,ВМП,ДС,СМП'!E59+'ВТБ_3кв._КС,ВМП,ДС,СМП'!E59</f>
        <v>351.14699999999993</v>
      </c>
      <c r="F59" s="6">
        <f>'МАКС_3кв._КС,ВМП,ДС,СМП'!F59+'ВТБ_3кв._КС,ВМП,ДС,СМП'!F59</f>
        <v>0</v>
      </c>
      <c r="G59" s="6">
        <f>'МАКС_3кв._КС,ВМП,ДС,СМП'!G59+'ВТБ_3кв._КС,ВМП,ДС,СМП'!G59</f>
        <v>2797.1550000000002</v>
      </c>
    </row>
    <row r="60" spans="1:7" s="9" customFormat="1" ht="15.75">
      <c r="A60" s="11" t="s">
        <v>63</v>
      </c>
      <c r="B60" s="8">
        <f>SUM(B42:B59)</f>
        <v>15530.907000000001</v>
      </c>
      <c r="C60" s="8">
        <f t="shared" ref="C60:G60" si="5">SUM(C42:C59)</f>
        <v>4.7250000000000005</v>
      </c>
      <c r="D60" s="8">
        <f t="shared" si="5"/>
        <v>0</v>
      </c>
      <c r="E60" s="8">
        <f t="shared" si="5"/>
        <v>5005.4009999999998</v>
      </c>
      <c r="F60" s="8">
        <f t="shared" si="5"/>
        <v>150.00299999999999</v>
      </c>
      <c r="G60" s="8">
        <f t="shared" si="5"/>
        <v>23074.821</v>
      </c>
    </row>
    <row r="61" spans="1:7" ht="15.75">
      <c r="A61" s="24" t="s">
        <v>64</v>
      </c>
      <c r="B61" s="6">
        <f>'МАКС_3кв._КС,ВМП,ДС,СМП'!B61+'ВТБ_3кв._КС,ВМП,ДС,СМП'!B61</f>
        <v>25.008000000000003</v>
      </c>
      <c r="C61" s="6">
        <f>'МАКС_3кв._КС,ВМП,ДС,СМП'!C61+'ВТБ_3кв._КС,ВМП,ДС,СМП'!C61</f>
        <v>0</v>
      </c>
      <c r="D61" s="6">
        <f>'МАКС_3кв._КС,ВМП,ДС,СМП'!D61+'ВТБ_3кв._КС,ВМП,ДС,СМП'!D61</f>
        <v>0</v>
      </c>
      <c r="E61" s="6">
        <f>'МАКС_3кв._КС,ВМП,ДС,СМП'!E61+'ВТБ_3кв._КС,ВМП,ДС,СМП'!E61</f>
        <v>25.001999999999999</v>
      </c>
      <c r="F61" s="6">
        <f>'МАКС_3кв._КС,ВМП,ДС,СМП'!F61+'ВТБ_3кв._КС,ВМП,ДС,СМП'!F61</f>
        <v>0</v>
      </c>
      <c r="G61" s="6">
        <f>'МАКС_3кв._КС,ВМП,ДС,СМП'!G61+'ВТБ_3кв._КС,ВМП,ДС,СМП'!G61</f>
        <v>0</v>
      </c>
    </row>
    <row r="62" spans="1:7" ht="15.75">
      <c r="A62" s="24" t="s">
        <v>65</v>
      </c>
      <c r="B62" s="6">
        <f>'МАКС_3кв._КС,ВМП,ДС,СМП'!B62+'ВТБ_3кв._КС,ВМП,ДС,СМП'!B62</f>
        <v>0</v>
      </c>
      <c r="C62" s="6">
        <f>'МАКС_3кв._КС,ВМП,ДС,СМП'!C62+'ВТБ_3кв._КС,ВМП,ДС,СМП'!C62</f>
        <v>0</v>
      </c>
      <c r="D62" s="6">
        <f>'МАКС_3кв._КС,ВМП,ДС,СМП'!D62+'ВТБ_3кв._КС,ВМП,ДС,СМП'!D62</f>
        <v>0</v>
      </c>
      <c r="E62" s="6">
        <f>'МАКС_3кв._КС,ВМП,ДС,СМП'!E62+'ВТБ_3кв._КС,ВМП,ДС,СМП'!E62</f>
        <v>32.507999999999996</v>
      </c>
      <c r="F62" s="6">
        <f>'МАКС_3кв._КС,ВМП,ДС,СМП'!F62+'ВТБ_3кв._КС,ВМП,ДС,СМП'!F62</f>
        <v>0</v>
      </c>
      <c r="G62" s="6">
        <f>'МАКС_3кв._КС,ВМП,ДС,СМП'!G62+'ВТБ_3кв._КС,ВМП,ДС,СМП'!G62</f>
        <v>0</v>
      </c>
    </row>
    <row r="63" spans="1:7" ht="15.75">
      <c r="A63" s="24" t="s">
        <v>66</v>
      </c>
      <c r="B63" s="6">
        <f>'МАКС_3кв._КС,ВМП,ДС,СМП'!B63+'ВТБ_3кв._КС,ВМП,ДС,СМП'!B63</f>
        <v>0</v>
      </c>
      <c r="C63" s="6">
        <f>'МАКС_3кв._КС,ВМП,ДС,СМП'!C63+'ВТБ_3кв._КС,ВМП,ДС,СМП'!C63</f>
        <v>0</v>
      </c>
      <c r="D63" s="6">
        <f>'МАКС_3кв._КС,ВМП,ДС,СМП'!D63+'ВТБ_3кв._КС,ВМП,ДС,СМП'!D63</f>
        <v>0</v>
      </c>
      <c r="E63" s="6">
        <f>'МАКС_3кв._КС,ВМП,ДС,СМП'!E63+'ВТБ_3кв._КС,ВМП,ДС,СМП'!E63</f>
        <v>0</v>
      </c>
      <c r="F63" s="6">
        <f>'МАКС_3кв._КС,ВМП,ДС,СМП'!F63+'ВТБ_3кв._КС,ВМП,ДС,СМП'!F63</f>
        <v>0</v>
      </c>
      <c r="G63" s="6">
        <f>'МАКС_3кв._КС,ВМП,ДС,СМП'!G63+'ВТБ_3кв._КС,ВМП,ДС,СМП'!G63</f>
        <v>0</v>
      </c>
    </row>
    <row r="64" spans="1:7" ht="15.75">
      <c r="A64" s="24" t="s">
        <v>67</v>
      </c>
      <c r="B64" s="6">
        <f>'МАКС_3кв._КС,ВМП,ДС,СМП'!B64+'ВТБ_3кв._КС,ВМП,ДС,СМП'!B64</f>
        <v>0</v>
      </c>
      <c r="C64" s="6">
        <f>'МАКС_3кв._КС,ВМП,ДС,СМП'!C64+'ВТБ_3кв._КС,ВМП,ДС,СМП'!C64</f>
        <v>0</v>
      </c>
      <c r="D64" s="6">
        <f>'МАКС_3кв._КС,ВМП,ДС,СМП'!D64+'ВТБ_3кв._КС,ВМП,ДС,СМП'!D64</f>
        <v>0</v>
      </c>
      <c r="E64" s="6">
        <f>'МАКС_3кв._КС,ВМП,ДС,СМП'!E64+'ВТБ_3кв._КС,ВМП,ДС,СМП'!E64</f>
        <v>125.00700000000001</v>
      </c>
      <c r="F64" s="6">
        <f>'МАКС_3кв._КС,ВМП,ДС,СМП'!F64+'ВТБ_3кв._КС,ВМП,ДС,СМП'!F64</f>
        <v>0</v>
      </c>
      <c r="G64" s="6">
        <f>'МАКС_3кв._КС,ВМП,ДС,СМП'!G64+'ВТБ_3кв._КС,ВМП,ДС,СМП'!G64</f>
        <v>0</v>
      </c>
    </row>
    <row r="65" spans="1:7" ht="31.5">
      <c r="A65" s="10" t="s">
        <v>68</v>
      </c>
      <c r="B65" s="6">
        <f>'МАКС_3кв._КС,ВМП,ДС,СМП'!B65+'ВТБ_3кв._КС,ВМП,ДС,СМП'!B65</f>
        <v>0</v>
      </c>
      <c r="C65" s="6">
        <f>'МАКС_3кв._КС,ВМП,ДС,СМП'!C65+'ВТБ_3кв._КС,ВМП,ДС,СМП'!C65</f>
        <v>0</v>
      </c>
      <c r="D65" s="6">
        <f>'МАКС_3кв._КС,ВМП,ДС,СМП'!D65+'ВТБ_3кв._КС,ВМП,ДС,СМП'!D65</f>
        <v>0</v>
      </c>
      <c r="E65" s="6">
        <f>'МАКС_3кв._КС,ВМП,ДС,СМП'!E65+'ВТБ_3кв._КС,ВМП,ДС,СМП'!E65</f>
        <v>0</v>
      </c>
      <c r="F65" s="6">
        <f>'МАКС_3кв._КС,ВМП,ДС,СМП'!F65+'ВТБ_3кв._КС,ВМП,ДС,СМП'!F65</f>
        <v>0</v>
      </c>
      <c r="G65" s="6">
        <f>'МАКС_3кв._КС,ВМП,ДС,СМП'!G65+'ВТБ_3кв._КС,ВМП,ДС,СМП'!G65</f>
        <v>27343.752029999996</v>
      </c>
    </row>
    <row r="66" spans="1:7" ht="15.75">
      <c r="A66" s="29" t="s">
        <v>69</v>
      </c>
      <c r="B66" s="6">
        <f>'МАКС_3кв._КС,ВМП,ДС,СМП'!B66+'ВТБ_3кв._КС,ВМП,ДС,СМП'!B66</f>
        <v>0</v>
      </c>
      <c r="C66" s="6">
        <f>'МАКС_3кв._КС,ВМП,ДС,СМП'!C66+'ВТБ_3кв._КС,ВМП,ДС,СМП'!C66</f>
        <v>0</v>
      </c>
      <c r="D66" s="6">
        <f>'МАКС_3кв._КС,ВМП,ДС,СМП'!D66+'ВТБ_3кв._КС,ВМП,ДС,СМП'!D66</f>
        <v>0</v>
      </c>
      <c r="E66" s="6">
        <f>'МАКС_3кв._КС,ВМП,ДС,СМП'!E66+'ВТБ_3кв._КС,ВМП,ДС,СМП'!E66</f>
        <v>0</v>
      </c>
      <c r="F66" s="6">
        <f>'МАКС_3кв._КС,ВМП,ДС,СМП'!F66+'ВТБ_3кв._КС,ВМП,ДС,СМП'!F66</f>
        <v>0</v>
      </c>
      <c r="G66" s="6">
        <f>'МАКС_3кв._КС,ВМП,ДС,СМП'!G66+'ВТБ_3кв._КС,ВМП,ДС,СМП'!G66</f>
        <v>837.50103000000001</v>
      </c>
    </row>
    <row r="67" spans="1:7" ht="15.75">
      <c r="A67" s="30" t="s">
        <v>70</v>
      </c>
      <c r="B67" s="6">
        <f>'МАКС_3кв._КС,ВМП,ДС,СМП'!B67+'ВТБ_3кв._КС,ВМП,ДС,СМП'!B67</f>
        <v>0</v>
      </c>
      <c r="C67" s="6">
        <f>'МАКС_3кв._КС,ВМП,ДС,СМП'!C67+'ВТБ_3кв._КС,ВМП,ДС,СМП'!C67</f>
        <v>0</v>
      </c>
      <c r="D67" s="6">
        <f>'МАКС_3кв._КС,ВМП,ДС,СМП'!D67+'ВТБ_3кв._КС,ВМП,ДС,СМП'!D67</f>
        <v>0</v>
      </c>
      <c r="E67" s="6">
        <f>'МАКС_3кв._КС,ВМП,ДС,СМП'!E67+'ВТБ_3кв._КС,ВМП,ДС,СМП'!E67</f>
        <v>8.7480000000000011</v>
      </c>
      <c r="F67" s="6">
        <f>'МАКС_3кв._КС,ВМП,ДС,СМП'!F67+'ВТБ_3кв._КС,ВМП,ДС,СМП'!F67</f>
        <v>0</v>
      </c>
      <c r="G67" s="6">
        <f>'МАКС_3кв._КС,ВМП,ДС,СМП'!G67+'ВТБ_3кв._КС,ВМП,ДС,СМП'!G67</f>
        <v>0</v>
      </c>
    </row>
    <row r="68" spans="1:7" ht="15.75">
      <c r="A68" s="10" t="s">
        <v>71</v>
      </c>
      <c r="B68" s="6">
        <f>'МАКС_3кв._КС,ВМП,ДС,СМП'!B68+'ВТБ_3кв._КС,ВМП,ДС,СМП'!B68</f>
        <v>5.0010000000000003</v>
      </c>
      <c r="C68" s="6">
        <f>'МАКС_3кв._КС,ВМП,ДС,СМП'!C68+'ВТБ_3кв._КС,ВМП,ДС,СМП'!C68</f>
        <v>0</v>
      </c>
      <c r="D68" s="6">
        <f>'МАКС_3кв._КС,ВМП,ДС,СМП'!D68+'ВТБ_3кв._КС,ВМП,ДС,СМП'!D68</f>
        <v>0</v>
      </c>
      <c r="E68" s="6">
        <f>'МАКС_3кв._КС,ВМП,ДС,СМП'!E68+'ВТБ_3кв._КС,ВМП,ДС,СМП'!E68</f>
        <v>0</v>
      </c>
      <c r="F68" s="6">
        <f>'МАКС_3кв._КС,ВМП,ДС,СМП'!F68+'ВТБ_3кв._КС,ВМП,ДС,СМП'!F68</f>
        <v>0</v>
      </c>
      <c r="G68" s="6">
        <f>'МАКС_3кв._КС,ВМП,ДС,СМП'!G68+'ВТБ_3кв._КС,ВМП,ДС,СМП'!G68</f>
        <v>0</v>
      </c>
    </row>
    <row r="69" spans="1:7" ht="15.75">
      <c r="A69" s="24" t="s">
        <v>72</v>
      </c>
      <c r="B69" s="6">
        <f>'МАКС_3кв._КС,ВМП,ДС,СМП'!B69+'ВТБ_3кв._КС,ВМП,ДС,СМП'!B69</f>
        <v>0</v>
      </c>
      <c r="C69" s="6">
        <f>'МАКС_3кв._КС,ВМП,ДС,СМП'!C69+'ВТБ_3кв._КС,ВМП,ДС,СМП'!C69</f>
        <v>0</v>
      </c>
      <c r="D69" s="6">
        <f>'МАКС_3кв._КС,ВМП,ДС,СМП'!D69+'ВТБ_3кв._КС,ВМП,ДС,СМП'!D69</f>
        <v>0</v>
      </c>
      <c r="E69" s="6">
        <f>'МАКС_3кв._КС,ВМП,ДС,СМП'!E69+'ВТБ_3кв._КС,ВМП,ДС,СМП'!E69</f>
        <v>0</v>
      </c>
      <c r="F69" s="6">
        <f>'МАКС_3кв._КС,ВМП,ДС,СМП'!F69+'ВТБ_3кв._КС,ВМП,ДС,СМП'!F69</f>
        <v>0</v>
      </c>
      <c r="G69" s="6">
        <f>'МАКС_3кв._КС,ВМП,ДС,СМП'!G69+'ВТБ_3кв._КС,ВМП,ДС,СМП'!G69</f>
        <v>0</v>
      </c>
    </row>
    <row r="70" spans="1:7" s="9" customFormat="1" ht="15.75">
      <c r="A70" s="31" t="s">
        <v>73</v>
      </c>
      <c r="B70" s="8">
        <f>SUM(B61:B69)</f>
        <v>30.009000000000004</v>
      </c>
      <c r="C70" s="8">
        <f t="shared" ref="C70:G70" si="6">SUM(C61:C69)</f>
        <v>0</v>
      </c>
      <c r="D70" s="8">
        <f t="shared" si="6"/>
        <v>0</v>
      </c>
      <c r="E70" s="8">
        <f t="shared" si="6"/>
        <v>191.26499999999999</v>
      </c>
      <c r="F70" s="8">
        <f t="shared" si="6"/>
        <v>0</v>
      </c>
      <c r="G70" s="8">
        <f t="shared" si="6"/>
        <v>28181.253059999995</v>
      </c>
    </row>
    <row r="71" spans="1:7" ht="15.75">
      <c r="A71" s="15" t="s">
        <v>74</v>
      </c>
      <c r="B71" s="6">
        <f>'МАКС_3кв._КС,ВМП,ДС,СМП'!B71+'ВТБ_3кв._КС,ВМП,ДС,СМП'!B71</f>
        <v>0</v>
      </c>
      <c r="C71" s="6">
        <f>'МАКС_3кв._КС,ВМП,ДС,СМП'!C71+'ВТБ_3кв._КС,ВМП,ДС,СМП'!C71</f>
        <v>0</v>
      </c>
      <c r="D71" s="6">
        <f>'МАКС_3кв._КС,ВМП,ДС,СМП'!D71+'ВТБ_3кв._КС,ВМП,ДС,СМП'!D71</f>
        <v>0</v>
      </c>
      <c r="E71" s="6">
        <f>'МАКС_3кв._КС,ВМП,ДС,СМП'!E71+'ВТБ_3кв._КС,ВМП,ДС,СМП'!E71</f>
        <v>0</v>
      </c>
      <c r="F71" s="6">
        <f>'МАКС_3кв._КС,ВМП,ДС,СМП'!F71+'ВТБ_3кв._КС,ВМП,ДС,СМП'!F71</f>
        <v>0</v>
      </c>
      <c r="G71" s="6">
        <f>'МАКС_3кв._КС,ВМП,ДС,СМП'!G71+'ВТБ_3кв._КС,ВМП,ДС,СМП'!G71</f>
        <v>0</v>
      </c>
    </row>
    <row r="72" spans="1:7" ht="15.75">
      <c r="A72" s="15" t="s">
        <v>75</v>
      </c>
      <c r="B72" s="6">
        <f>'МАКС_3кв._КС,ВМП,ДС,СМП'!B72+'ВТБ_3кв._КС,ВМП,ДС,СМП'!B72</f>
        <v>0</v>
      </c>
      <c r="C72" s="6">
        <f>'МАКС_3кв._КС,ВМП,ДС,СМП'!C72+'ВТБ_3кв._КС,ВМП,ДС,СМП'!C72</f>
        <v>0</v>
      </c>
      <c r="D72" s="6">
        <f>'МАКС_3кв._КС,ВМП,ДС,СМП'!D72+'ВТБ_3кв._КС,ВМП,ДС,СМП'!D72</f>
        <v>0</v>
      </c>
      <c r="E72" s="6">
        <f>'МАКС_3кв._КС,ВМП,ДС,СМП'!E72+'ВТБ_3кв._КС,ВМП,ДС,СМП'!E72</f>
        <v>0</v>
      </c>
      <c r="F72" s="6">
        <f>'МАКС_3кв._КС,ВМП,ДС,СМП'!F72+'ВТБ_3кв._КС,ВМП,ДС,СМП'!F72</f>
        <v>0</v>
      </c>
      <c r="G72" s="6">
        <f>'МАКС_3кв._КС,ВМП,ДС,СМП'!G72+'ВТБ_3кв._КС,ВМП,ДС,СМП'!G72</f>
        <v>0</v>
      </c>
    </row>
    <row r="73" spans="1:7" ht="15.75">
      <c r="A73" s="15" t="s">
        <v>76</v>
      </c>
      <c r="B73" s="6">
        <f>'МАКС_3кв._КС,ВМП,ДС,СМП'!B73+'ВТБ_3кв._КС,ВМП,ДС,СМП'!B73</f>
        <v>0</v>
      </c>
      <c r="C73" s="6">
        <f>'МАКС_3кв._КС,ВМП,ДС,СМП'!C73+'ВТБ_3кв._КС,ВМП,ДС,СМП'!C73</f>
        <v>0</v>
      </c>
      <c r="D73" s="6">
        <f>'МАКС_3кв._КС,ВМП,ДС,СМП'!D73+'ВТБ_3кв._КС,ВМП,ДС,СМП'!D73</f>
        <v>0</v>
      </c>
      <c r="E73" s="6">
        <f>'МАКС_3кв._КС,ВМП,ДС,СМП'!E73+'ВТБ_3кв._КС,ВМП,ДС,СМП'!E73</f>
        <v>0</v>
      </c>
      <c r="F73" s="6">
        <f>'МАКС_3кв._КС,ВМП,ДС,СМП'!F73+'ВТБ_3кв._КС,ВМП,ДС,СМП'!F73</f>
        <v>0</v>
      </c>
      <c r="G73" s="6">
        <f>'МАКС_3кв._КС,ВМП,ДС,СМП'!G73+'ВТБ_3кв._КС,ВМП,ДС,СМП'!G73</f>
        <v>0</v>
      </c>
    </row>
    <row r="74" spans="1:7" ht="15.75">
      <c r="A74" s="15" t="s">
        <v>77</v>
      </c>
      <c r="B74" s="6">
        <f>'МАКС_3кв._КС,ВМП,ДС,СМП'!B74+'ВТБ_3кв._КС,ВМП,ДС,СМП'!B74</f>
        <v>0</v>
      </c>
      <c r="C74" s="6">
        <f>'МАКС_3кв._КС,ВМП,ДС,СМП'!C74+'ВТБ_3кв._КС,ВМП,ДС,СМП'!C74</f>
        <v>0</v>
      </c>
      <c r="D74" s="6">
        <f>'МАКС_3кв._КС,ВМП,ДС,СМП'!D74+'ВТБ_3кв._КС,ВМП,ДС,СМП'!D74</f>
        <v>0</v>
      </c>
      <c r="E74" s="6">
        <f>'МАКС_3кв._КС,ВМП,ДС,СМП'!E74+'ВТБ_3кв._КС,ВМП,ДС,СМП'!E74</f>
        <v>0</v>
      </c>
      <c r="F74" s="6">
        <f>'МАКС_3кв._КС,ВМП,ДС,СМП'!F74+'ВТБ_3кв._КС,ВМП,ДС,СМП'!F74</f>
        <v>0</v>
      </c>
      <c r="G74" s="6">
        <f>'МАКС_3кв._КС,ВМП,ДС,СМП'!G74+'ВТБ_3кв._КС,ВМП,ДС,СМП'!G74</f>
        <v>0</v>
      </c>
    </row>
    <row r="75" spans="1:7" ht="15.75">
      <c r="A75" s="15" t="s">
        <v>78</v>
      </c>
      <c r="B75" s="6">
        <f>'МАКС_3кв._КС,ВМП,ДС,СМП'!B75+'ВТБ_3кв._КС,ВМП,ДС,СМП'!B75</f>
        <v>0</v>
      </c>
      <c r="C75" s="6">
        <f>'МАКС_3кв._КС,ВМП,ДС,СМП'!C75+'ВТБ_3кв._КС,ВМП,ДС,СМП'!C75</f>
        <v>0</v>
      </c>
      <c r="D75" s="6">
        <f>'МАКС_3кв._КС,ВМП,ДС,СМП'!D75+'ВТБ_3кв._КС,ВМП,ДС,СМП'!D75</f>
        <v>0</v>
      </c>
      <c r="E75" s="6">
        <f>'МАКС_3кв._КС,ВМП,ДС,СМП'!E75+'ВТБ_3кв._КС,ВМП,ДС,СМП'!E75</f>
        <v>0</v>
      </c>
      <c r="F75" s="6">
        <f>'МАКС_3кв._КС,ВМП,ДС,СМП'!F75+'ВТБ_3кв._КС,ВМП,ДС,СМП'!F75</f>
        <v>0</v>
      </c>
      <c r="G75" s="6">
        <f>'МАКС_3кв._КС,ВМП,ДС,СМП'!G75+'ВТБ_3кв._КС,ВМП,ДС,СМП'!G75</f>
        <v>0</v>
      </c>
    </row>
    <row r="76" spans="1:7" ht="15.75">
      <c r="A76" s="15" t="s">
        <v>79</v>
      </c>
      <c r="B76" s="6">
        <f>'МАКС_3кв._КС,ВМП,ДС,СМП'!B76+'ВТБ_3кв._КС,ВМП,ДС,СМП'!B76</f>
        <v>0</v>
      </c>
      <c r="C76" s="6">
        <f>'МАКС_3кв._КС,ВМП,ДС,СМП'!C76+'ВТБ_3кв._КС,ВМП,ДС,СМП'!C76</f>
        <v>0</v>
      </c>
      <c r="D76" s="6">
        <f>'МАКС_3кв._КС,ВМП,ДС,СМП'!D76+'ВТБ_3кв._КС,ВМП,ДС,СМП'!D76</f>
        <v>0</v>
      </c>
      <c r="E76" s="6">
        <f>'МАКС_3кв._КС,ВМП,ДС,СМП'!E76+'ВТБ_3кв._КС,ВМП,ДС,СМП'!E76</f>
        <v>0</v>
      </c>
      <c r="F76" s="6">
        <f>'МАКС_3кв._КС,ВМП,ДС,СМП'!F76+'ВТБ_3кв._КС,ВМП,ДС,СМП'!F76</f>
        <v>0</v>
      </c>
      <c r="G76" s="6">
        <f>'МАКС_3кв._КС,ВМП,ДС,СМП'!G76+'ВТБ_3кв._КС,ВМП,ДС,СМП'!G76</f>
        <v>0</v>
      </c>
    </row>
    <row r="77" spans="1:7" ht="15.75">
      <c r="A77" s="15" t="s">
        <v>80</v>
      </c>
      <c r="B77" s="6">
        <f>'МАКС_3кв._КС,ВМП,ДС,СМП'!B77+'ВТБ_3кв._КС,ВМП,ДС,СМП'!B77</f>
        <v>0</v>
      </c>
      <c r="C77" s="6">
        <f>'МАКС_3кв._КС,ВМП,ДС,СМП'!C77+'ВТБ_3кв._КС,ВМП,ДС,СМП'!C77</f>
        <v>0</v>
      </c>
      <c r="D77" s="6">
        <f>'МАКС_3кв._КС,ВМП,ДС,СМП'!D77+'ВТБ_3кв._КС,ВМП,ДС,СМП'!D77</f>
        <v>0</v>
      </c>
      <c r="E77" s="6">
        <f>'МАКС_3кв._КС,ВМП,ДС,СМП'!E77+'ВТБ_3кв._КС,ВМП,ДС,СМП'!E77</f>
        <v>0</v>
      </c>
      <c r="F77" s="6">
        <f>'МАКС_3кв._КС,ВМП,ДС,СМП'!F77+'ВТБ_3кв._КС,ВМП,ДС,СМП'!F77</f>
        <v>0</v>
      </c>
      <c r="G77" s="6">
        <f>'МАКС_3кв._КС,ВМП,ДС,СМП'!G77+'ВТБ_3кв._КС,ВМП,ДС,СМП'!G77</f>
        <v>0</v>
      </c>
    </row>
    <row r="78" spans="1:7" ht="15.75">
      <c r="A78" s="15" t="s">
        <v>81</v>
      </c>
      <c r="B78" s="6">
        <f>'МАКС_3кв._КС,ВМП,ДС,СМП'!B78+'ВТБ_3кв._КС,ВМП,ДС,СМП'!B78</f>
        <v>0</v>
      </c>
      <c r="C78" s="6">
        <f>'МАКС_3кв._КС,ВМП,ДС,СМП'!C78+'ВТБ_3кв._КС,ВМП,ДС,СМП'!C78</f>
        <v>0</v>
      </c>
      <c r="D78" s="6">
        <f>'МАКС_3кв._КС,ВМП,ДС,СМП'!D78+'ВТБ_3кв._КС,ВМП,ДС,СМП'!D78</f>
        <v>0</v>
      </c>
      <c r="E78" s="6">
        <f>'МАКС_3кв._КС,ВМП,ДС,СМП'!E78+'ВТБ_3кв._КС,ВМП,ДС,СМП'!E78</f>
        <v>0</v>
      </c>
      <c r="F78" s="6">
        <f>'МАКС_3кв._КС,ВМП,ДС,СМП'!F78+'ВТБ_3кв._КС,ВМП,ДС,СМП'!F78</f>
        <v>0</v>
      </c>
      <c r="G78" s="6">
        <f>'МАКС_3кв._КС,ВМП,ДС,СМП'!G78+'ВТБ_3кв._КС,ВМП,ДС,СМП'!G78</f>
        <v>0</v>
      </c>
    </row>
    <row r="79" spans="1:7" ht="15.75">
      <c r="A79" s="15" t="s">
        <v>82</v>
      </c>
      <c r="B79" s="6">
        <f>'МАКС_3кв._КС,ВМП,ДС,СМП'!B79+'ВТБ_3кв._КС,ВМП,ДС,СМП'!B79</f>
        <v>0</v>
      </c>
      <c r="C79" s="6">
        <f>'МАКС_3кв._КС,ВМП,ДС,СМП'!C79+'ВТБ_3кв._КС,ВМП,ДС,СМП'!C79</f>
        <v>0</v>
      </c>
      <c r="D79" s="6">
        <f>'МАКС_3кв._КС,ВМП,ДС,СМП'!D79+'ВТБ_3кв._КС,ВМП,ДС,СМП'!D79</f>
        <v>0</v>
      </c>
      <c r="E79" s="6">
        <f>'МАКС_3кв._КС,ВМП,ДС,СМП'!E79+'ВТБ_3кв._КС,ВМП,ДС,СМП'!E79</f>
        <v>0</v>
      </c>
      <c r="F79" s="6">
        <f>'МАКС_3кв._КС,ВМП,ДС,СМП'!F79+'ВТБ_3кв._КС,ВМП,ДС,СМП'!F79</f>
        <v>0</v>
      </c>
      <c r="G79" s="6">
        <f>'МАКС_3кв._КС,ВМП,ДС,СМП'!G79+'ВТБ_3кв._КС,ВМП,ДС,СМП'!G79</f>
        <v>0</v>
      </c>
    </row>
    <row r="80" spans="1:7" ht="15.75">
      <c r="A80" s="32" t="s">
        <v>83</v>
      </c>
      <c r="B80" s="6">
        <f>'МАКС_3кв._КС,ВМП,ДС,СМП'!B80+'ВТБ_3кв._КС,ВМП,ДС,СМП'!B80</f>
        <v>178.512</v>
      </c>
      <c r="C80" s="6">
        <f>'МАКС_3кв._КС,ВМП,ДС,СМП'!C80+'ВТБ_3кв._КС,ВМП,ДС,СМП'!C80</f>
        <v>0</v>
      </c>
      <c r="D80" s="6">
        <f>'МАКС_3кв._КС,ВМП,ДС,СМП'!D80+'ВТБ_3кв._КС,ВМП,ДС,СМП'!D80</f>
        <v>0</v>
      </c>
      <c r="E80" s="6">
        <f>'МАКС_3кв._КС,ВМП,ДС,СМП'!E80+'ВТБ_3кв._КС,ВМП,ДС,СМП'!E80</f>
        <v>77.003999999999991</v>
      </c>
      <c r="F80" s="6">
        <f>'МАКС_3кв._КС,ВМП,ДС,СМП'!F80+'ВТБ_3кв._КС,ВМП,ДС,СМП'!F80</f>
        <v>0</v>
      </c>
      <c r="G80" s="6">
        <f>'МАКС_3кв._КС,ВМП,ДС,СМП'!G80+'ВТБ_3кв._КС,ВМП,ДС,СМП'!G80</f>
        <v>749.74800000000005</v>
      </c>
    </row>
    <row r="81" spans="1:7" ht="15.75">
      <c r="A81" s="33" t="s">
        <v>84</v>
      </c>
      <c r="B81" s="6">
        <f>'МАКС_3кв._КС,ВМП,ДС,СМП'!B81+'ВТБ_3кв._КС,ВМП,ДС,СМП'!B81</f>
        <v>132.69</v>
      </c>
      <c r="C81" s="6">
        <f>'МАКС_3кв._КС,ВМП,ДС,СМП'!C81+'ВТБ_3кв._КС,ВМП,ДС,СМП'!C81</f>
        <v>0</v>
      </c>
      <c r="D81" s="6">
        <f>'МАКС_3кв._КС,ВМП,ДС,СМП'!D81+'ВТБ_3кв._КС,ВМП,ДС,СМП'!D81</f>
        <v>0</v>
      </c>
      <c r="E81" s="6">
        <f>'МАКС_3кв._КС,ВМП,ДС,СМП'!E81+'ВТБ_3кв._КС,ВМП,ДС,СМП'!E81</f>
        <v>166.50599999999997</v>
      </c>
      <c r="F81" s="6">
        <f>'МАКС_3кв._КС,ВМП,ДС,СМП'!F81+'ВТБ_3кв._КС,ВМП,ДС,СМП'!F81</f>
        <v>0</v>
      </c>
      <c r="G81" s="6">
        <f>'МАКС_3кв._КС,ВМП,ДС,СМП'!G81+'ВТБ_3кв._КС,ВМП,ДС,СМП'!G81</f>
        <v>809.25</v>
      </c>
    </row>
    <row r="82" spans="1:7" ht="15.75">
      <c r="A82" s="34" t="s">
        <v>85</v>
      </c>
      <c r="B82" s="6">
        <f>'МАКС_3кв._КС,ВМП,ДС,СМП'!B82+'ВТБ_3кв._КС,ВМП,ДС,СМП'!B82</f>
        <v>135.267</v>
      </c>
      <c r="C82" s="6">
        <f>'МАКС_3кв._КС,ВМП,ДС,СМП'!C82+'ВТБ_3кв._КС,ВМП,ДС,СМП'!C82</f>
        <v>0</v>
      </c>
      <c r="D82" s="6">
        <f>'МАКС_3кв._КС,ВМП,ДС,СМП'!D82+'ВТБ_3кв._КС,ВМП,ДС,СМП'!D82</f>
        <v>0</v>
      </c>
      <c r="E82" s="6">
        <f>'МАКС_3кв._КС,ВМП,ДС,СМП'!E82+'ВТБ_3кв._КС,ВМП,ДС,СМП'!E82</f>
        <v>116.51099999999998</v>
      </c>
      <c r="F82" s="6">
        <f>'МАКС_3кв._КС,ВМП,ДС,СМП'!F82+'ВТБ_3кв._КС,ВМП,ДС,СМП'!F82</f>
        <v>0</v>
      </c>
      <c r="G82" s="6">
        <f>'МАКС_3кв._КС,ВМП,ДС,СМП'!G82+'ВТБ_3кв._КС,ВМП,ДС,СМП'!G82</f>
        <v>787.5</v>
      </c>
    </row>
    <row r="83" spans="1:7" ht="15.75">
      <c r="A83" s="35" t="s">
        <v>86</v>
      </c>
      <c r="B83" s="6">
        <f>'МАКС_3кв._КС,ВМП,ДС,СМП'!B83+'ВТБ_3кв._КС,ВМП,ДС,СМП'!B83</f>
        <v>127.03200000000001</v>
      </c>
      <c r="C83" s="6">
        <f>'МАКС_3кв._КС,ВМП,ДС,СМП'!C83+'ВТБ_3кв._КС,ВМП,ДС,СМП'!C83</f>
        <v>0</v>
      </c>
      <c r="D83" s="6">
        <f>'МАКС_3кв._КС,ВМП,ДС,СМП'!D83+'ВТБ_3кв._КС,ВМП,ДС,СМП'!D83</f>
        <v>0</v>
      </c>
      <c r="E83" s="6">
        <f>'МАКС_3кв._КС,ВМП,ДС,СМП'!E83+'ВТБ_3кв._КС,ВМП,ДС,СМП'!E83</f>
        <v>79.854000000000013</v>
      </c>
      <c r="F83" s="6">
        <f>'МАКС_3кв._КС,ВМП,ДС,СМП'!F83+'ВТБ_3кв._КС,ВМП,ДС,СМП'!F83</f>
        <v>0</v>
      </c>
      <c r="G83" s="6">
        <f>'МАКС_3кв._КС,ВМП,ДС,СМП'!G83+'ВТБ_3кв._КС,ВМП,ДС,СМП'!G83</f>
        <v>610.5</v>
      </c>
    </row>
    <row r="84" spans="1:7" ht="15.75">
      <c r="A84" s="35" t="s">
        <v>87</v>
      </c>
      <c r="B84" s="6">
        <f>'МАКС_3кв._КС,ВМП,ДС,СМП'!B84+'ВТБ_3кв._КС,ВМП,ДС,СМП'!B84</f>
        <v>67.737000000000023</v>
      </c>
      <c r="C84" s="6">
        <f>'МАКС_3кв._КС,ВМП,ДС,СМП'!C84+'ВТБ_3кв._КС,ВМП,ДС,СМП'!C84</f>
        <v>0</v>
      </c>
      <c r="D84" s="6">
        <f>'МАКС_3кв._КС,ВМП,ДС,СМП'!D84+'ВТБ_3кв._КС,ВМП,ДС,СМП'!D84</f>
        <v>0</v>
      </c>
      <c r="E84" s="6">
        <f>'МАКС_3кв._КС,ВМП,ДС,СМП'!E84+'ВТБ_3кв._КС,ВМП,ДС,СМП'!E84</f>
        <v>80.010000000000005</v>
      </c>
      <c r="F84" s="6">
        <f>'МАКС_3кв._КС,ВМП,ДС,СМП'!F84+'ВТБ_3кв._КС,ВМП,ДС,СМП'!F84</f>
        <v>0</v>
      </c>
      <c r="G84" s="6">
        <f>'МАКС_3кв._КС,ВМП,ДС,СМП'!G84+'ВТБ_3кв._КС,ВМП,ДС,СМП'!G84</f>
        <v>624.99900000000002</v>
      </c>
    </row>
    <row r="85" spans="1:7" ht="15.75">
      <c r="A85" s="35" t="s">
        <v>88</v>
      </c>
      <c r="B85" s="6">
        <f>'МАКС_3кв._КС,ВМП,ДС,СМП'!B85+'ВТБ_3кв._КС,ВМП,ДС,СМП'!B85</f>
        <v>42.759000000000007</v>
      </c>
      <c r="C85" s="6">
        <f>'МАКС_3кв._КС,ВМП,ДС,СМП'!C85+'ВТБ_3кв._КС,ВМП,ДС,СМП'!C85</f>
        <v>0</v>
      </c>
      <c r="D85" s="6">
        <f>'МАКС_3кв._КС,ВМП,ДС,СМП'!D85+'ВТБ_3кв._КС,ВМП,ДС,СМП'!D85</f>
        <v>0</v>
      </c>
      <c r="E85" s="6">
        <f>'МАКС_3кв._КС,ВМП,ДС,СМП'!E85+'ВТБ_3кв._КС,ВМП,ДС,СМП'!E85</f>
        <v>49.748999999999995</v>
      </c>
      <c r="F85" s="6">
        <f>'МАКС_3кв._КС,ВМП,ДС,СМП'!F85+'ВТБ_3кв._КС,ВМП,ДС,СМП'!F85</f>
        <v>0</v>
      </c>
      <c r="G85" s="6">
        <f>'МАКС_3кв._КС,ВМП,ДС,СМП'!G85+'ВТБ_3кв._КС,ВМП,ДС,СМП'!G85</f>
        <v>416.25</v>
      </c>
    </row>
    <row r="86" spans="1:7" ht="15.75">
      <c r="A86" s="36" t="s">
        <v>89</v>
      </c>
      <c r="B86" s="6">
        <f>'МАКС_3кв._КС,ВМП,ДС,СМП'!B86+'ВТБ_3кв._КС,ВМП,ДС,СМП'!B86</f>
        <v>100.75799999999998</v>
      </c>
      <c r="C86" s="6">
        <f>'МАКС_3кв._КС,ВМП,ДС,СМП'!C86+'ВТБ_3кв._КС,ВМП,ДС,СМП'!C86</f>
        <v>0</v>
      </c>
      <c r="D86" s="6">
        <f>'МАКС_3кв._КС,ВМП,ДС,СМП'!D86+'ВТБ_3кв._КС,ВМП,ДС,СМП'!D86</f>
        <v>0</v>
      </c>
      <c r="E86" s="6">
        <f>'МАКС_3кв._КС,ВМП,ДС,СМП'!E86+'ВТБ_3кв._КС,ВМП,ДС,СМП'!E86</f>
        <v>66.254999999999995</v>
      </c>
      <c r="F86" s="6">
        <f>'МАКС_3кв._КС,ВМП,ДС,СМП'!F86+'ВТБ_3кв._КС,ВМП,ДС,СМП'!F86</f>
        <v>0</v>
      </c>
      <c r="G86" s="6">
        <f>'МАКС_3кв._КС,ВМП,ДС,СМП'!G86+'ВТБ_3кв._КС,ВМП,ДС,СМП'!G86</f>
        <v>520.75199999999995</v>
      </c>
    </row>
    <row r="87" spans="1:7" ht="15.75">
      <c r="A87" s="37" t="s">
        <v>90</v>
      </c>
      <c r="B87" s="6">
        <f>'МАКС_3кв._КС,ВМП,ДС,СМП'!B87+'ВТБ_3кв._КС,ВМП,ДС,СМП'!B87</f>
        <v>70.754999999999995</v>
      </c>
      <c r="C87" s="6">
        <f>'МАКС_3кв._КС,ВМП,ДС,СМП'!C87+'ВТБ_3кв._КС,ВМП,ДС,СМП'!C87</f>
        <v>0</v>
      </c>
      <c r="D87" s="6">
        <f>'МАКС_3кв._КС,ВМП,ДС,СМП'!D87+'ВТБ_3кв._КС,ВМП,ДС,СМП'!D87</f>
        <v>0</v>
      </c>
      <c r="E87" s="6">
        <f>'МАКС_3кв._КС,ВМП,ДС,СМП'!E87+'ВТБ_3кв._КС,ВМП,ДС,СМП'!E87</f>
        <v>43.752000000000002</v>
      </c>
      <c r="F87" s="6">
        <f>'МАКС_3кв._КС,ВМП,ДС,СМП'!F87+'ВТБ_3кв._КС,ВМП,ДС,СМП'!F87</f>
        <v>0</v>
      </c>
      <c r="G87" s="6">
        <f>'МАКС_3кв._КС,ВМП,ДС,СМП'!G87+'ВТБ_3кв._КС,ВМП,ДС,СМП'!G87</f>
        <v>423.00000000000006</v>
      </c>
    </row>
    <row r="88" spans="1:7" ht="15.75">
      <c r="A88" s="37" t="s">
        <v>91</v>
      </c>
      <c r="B88" s="6">
        <f>'МАКС_3кв._КС,ВМП,ДС,СМП'!B88+'ВТБ_3кв._КС,ВМП,ДС,СМП'!B88</f>
        <v>165.52199999999999</v>
      </c>
      <c r="C88" s="6">
        <f>'МАКС_3кв._КС,ВМП,ДС,СМП'!C88+'ВТБ_3кв._КС,ВМП,ДС,СМП'!C88</f>
        <v>0</v>
      </c>
      <c r="D88" s="6">
        <f>'МАКС_3кв._КС,ВМП,ДС,СМП'!D88+'ВТБ_3кв._КС,ВМП,ДС,СМП'!D88</f>
        <v>0</v>
      </c>
      <c r="E88" s="6">
        <f>'МАКС_3кв._КС,ВМП,ДС,СМП'!E88+'ВТБ_3кв._КС,ВМП,ДС,СМП'!E88</f>
        <v>91.24799999999999</v>
      </c>
      <c r="F88" s="6">
        <f>'МАКС_3кв._КС,ВМП,ДС,СМП'!F88+'ВТБ_3кв._КС,ВМП,ДС,СМП'!F88</f>
        <v>0</v>
      </c>
      <c r="G88" s="6">
        <f>'МАКС_3кв._КС,ВМП,ДС,СМП'!G88+'ВТБ_3кв._КС,ВМП,ДС,СМП'!G88</f>
        <v>699.99900000000002</v>
      </c>
    </row>
    <row r="89" spans="1:7" s="9" customFormat="1" ht="15.75">
      <c r="A89" s="31" t="s">
        <v>92</v>
      </c>
      <c r="B89" s="8">
        <f>SUM(B71:B88)</f>
        <v>1021.0320000000002</v>
      </c>
      <c r="C89" s="8">
        <f t="shared" ref="C89:G89" si="7">SUM(C71:C88)</f>
        <v>0</v>
      </c>
      <c r="D89" s="8">
        <f t="shared" si="7"/>
        <v>0</v>
      </c>
      <c r="E89" s="8">
        <f t="shared" si="7"/>
        <v>770.8889999999999</v>
      </c>
      <c r="F89" s="8">
        <f t="shared" si="7"/>
        <v>0</v>
      </c>
      <c r="G89" s="8">
        <f t="shared" si="7"/>
        <v>5641.9979999999996</v>
      </c>
    </row>
    <row r="90" spans="1:7" ht="31.5">
      <c r="A90" s="24" t="s">
        <v>93</v>
      </c>
      <c r="B90" s="6">
        <f>'МАКС_3кв._КС,ВМП,ДС,СМП'!B90+'ВТБ_3кв._КС,ВМП,ДС,СМП'!B90</f>
        <v>12.498000000000001</v>
      </c>
      <c r="C90" s="6">
        <f>'МАКС_3кв._КС,ВМП,ДС,СМП'!C90+'ВТБ_3кв._КС,ВМП,ДС,СМП'!C90</f>
        <v>99.998999999999995</v>
      </c>
      <c r="D90" s="6">
        <f>'МАКС_3кв._КС,ВМП,ДС,СМП'!D90+'ВТБ_3кв._КС,ВМП,ДС,СМП'!D90</f>
        <v>0</v>
      </c>
      <c r="E90" s="6">
        <f>'МАКС_3кв._КС,ВМП,ДС,СМП'!E90+'ВТБ_3кв._КС,ВМП,ДС,СМП'!E90</f>
        <v>906.59399999999994</v>
      </c>
      <c r="F90" s="6">
        <f>'МАКС_3кв._КС,ВМП,ДС,СМП'!F90+'ВТБ_3кв._КС,ВМП,ДС,СМП'!F90</f>
        <v>0</v>
      </c>
      <c r="G90" s="6">
        <f>'МАКС_3кв._КС,ВМП,ДС,СМП'!G90+'ВТБ_3кв._КС,ВМП,ДС,СМП'!G90</f>
        <v>0</v>
      </c>
    </row>
    <row r="91" spans="1:7" ht="31.5">
      <c r="A91" s="10" t="s">
        <v>94</v>
      </c>
      <c r="B91" s="6">
        <f>'МАКС_3кв._КС,ВМП,ДС,СМП'!B91+'ВТБ_3кв._КС,ВМП,ДС,СМП'!B91</f>
        <v>400.77900000000005</v>
      </c>
      <c r="C91" s="6">
        <f>'МАКС_3кв._КС,ВМП,ДС,СМП'!C91+'ВТБ_3кв._КС,ВМП,ДС,СМП'!C91</f>
        <v>99.998999999999995</v>
      </c>
      <c r="D91" s="6">
        <f>'МАКС_3кв._КС,ВМП,ДС,СМП'!D91+'ВТБ_3кв._КС,ВМП,ДС,СМП'!D91</f>
        <v>0</v>
      </c>
      <c r="E91" s="6">
        <f>'МАКС_3кв._КС,ВМП,ДС,СМП'!E91+'ВТБ_3кв._КС,ВМП,ДС,СМП'!E91</f>
        <v>201.96299999999997</v>
      </c>
      <c r="F91" s="6">
        <f>'МАКС_3кв._КС,ВМП,ДС,СМП'!F91+'ВТБ_3кв._КС,ВМП,ДС,СМП'!F91</f>
        <v>0</v>
      </c>
      <c r="G91" s="6">
        <f>'МАКС_3кв._КС,ВМП,ДС,СМП'!G91+'ВТБ_3кв._КС,ВМП,ДС,СМП'!G91</f>
        <v>0</v>
      </c>
    </row>
    <row r="92" spans="1:7" ht="47.25">
      <c r="A92" s="10" t="s">
        <v>95</v>
      </c>
      <c r="B92" s="6">
        <f>'МАКС_3кв._КС,ВМП,ДС,СМП'!B92+'ВТБ_3кв._КС,ВМП,ДС,СМП'!B92</f>
        <v>0</v>
      </c>
      <c r="C92" s="6">
        <f>'МАКС_3кв._КС,ВМП,ДС,СМП'!C92+'ВТБ_3кв._КС,ВМП,ДС,СМП'!C92</f>
        <v>0.498</v>
      </c>
      <c r="D92" s="6">
        <f>'МАКС_3кв._КС,ВМП,ДС,СМП'!D92+'ВТБ_3кв._КС,ВМП,ДС,СМП'!D92</f>
        <v>0</v>
      </c>
      <c r="E92" s="6">
        <f>'МАКС_3кв._КС,ВМП,ДС,СМП'!E92+'ВТБ_3кв._КС,ВМП,ДС,СМП'!E92</f>
        <v>0</v>
      </c>
      <c r="F92" s="6">
        <f>'МАКС_3кв._КС,ВМП,ДС,СМП'!F92+'ВТБ_3кв._КС,ВМП,ДС,СМП'!F92</f>
        <v>0</v>
      </c>
      <c r="G92" s="6">
        <f>'МАКС_3кв._КС,ВМП,ДС,СМП'!G92+'ВТБ_3кв._КС,ВМП,ДС,СМП'!G92</f>
        <v>0</v>
      </c>
    </row>
    <row r="93" spans="1:7" s="9" customFormat="1" ht="15.75">
      <c r="A93" s="11" t="s">
        <v>96</v>
      </c>
      <c r="B93" s="8">
        <f>SUM(B90:B92)</f>
        <v>413.27700000000004</v>
      </c>
      <c r="C93" s="8">
        <f t="shared" ref="C93:G93" si="8">SUM(C90:C92)</f>
        <v>200.49599999999998</v>
      </c>
      <c r="D93" s="8">
        <f t="shared" si="8"/>
        <v>0</v>
      </c>
      <c r="E93" s="8">
        <f t="shared" si="8"/>
        <v>1108.5569999999998</v>
      </c>
      <c r="F93" s="8">
        <f t="shared" si="8"/>
        <v>0</v>
      </c>
      <c r="G93" s="8">
        <f t="shared" si="8"/>
        <v>0</v>
      </c>
    </row>
    <row r="94" spans="1:7" s="9" customFormat="1" ht="15.75">
      <c r="A94" s="38" t="s">
        <v>140</v>
      </c>
      <c r="B94" s="8">
        <f>B6++B12+B21+B36+B41+B60+B70+B89+B93</f>
        <v>38412.609000000004</v>
      </c>
      <c r="C94" s="8">
        <f>C6++C12+C21+C36+C41+C60+C70+C89+C93</f>
        <v>1046.0370000000003</v>
      </c>
      <c r="D94" s="8">
        <f>D6++D12+D21+D36+D41+D60+D70+D89+D93</f>
        <v>601.77299999999991</v>
      </c>
      <c r="E94" s="8">
        <f>E6++E12+E21+E36+E41+E60+E70+E89+E93</f>
        <v>14588.492999999999</v>
      </c>
      <c r="F94" s="8">
        <f>F6++F12+F21+F36+F41+F60+F70+F89+F93</f>
        <v>235.01099999999997</v>
      </c>
      <c r="G94" s="8">
        <f>G6++G12+G21+G36+G41+G60+G70+G89+G93</f>
        <v>73712.31905999998</v>
      </c>
    </row>
    <row r="96" spans="1:7">
      <c r="C96" s="39"/>
    </row>
    <row r="97" spans="1:7">
      <c r="B97" s="40"/>
      <c r="C97" s="40"/>
      <c r="D97" s="40"/>
      <c r="E97" s="40"/>
      <c r="F97" s="40"/>
      <c r="G97" s="40"/>
    </row>
    <row r="98" spans="1:7" ht="15.75">
      <c r="A98" s="41" t="s">
        <v>97</v>
      </c>
      <c r="B98" s="42">
        <f>B57+B32+B82</f>
        <v>1030.8</v>
      </c>
      <c r="C98" s="42">
        <f>C57+C32+C82</f>
        <v>0</v>
      </c>
      <c r="D98" s="42">
        <f>D57+D32+D82</f>
        <v>0</v>
      </c>
      <c r="E98" s="42">
        <f>E57+E32+E82</f>
        <v>382.00799999999998</v>
      </c>
      <c r="F98" s="42">
        <f>F57+F32+F82</f>
        <v>0</v>
      </c>
      <c r="G98" s="42">
        <f>G57+G32+G82</f>
        <v>3025.2510000000002</v>
      </c>
    </row>
    <row r="99" spans="1:7" ht="15.75">
      <c r="A99" s="44" t="s">
        <v>98</v>
      </c>
      <c r="B99" s="42">
        <f>B40+B81</f>
        <v>632.70299999999997</v>
      </c>
      <c r="C99" s="42">
        <f>C40+C81</f>
        <v>0</v>
      </c>
      <c r="D99" s="42">
        <f>D40+D81</f>
        <v>0</v>
      </c>
      <c r="E99" s="42">
        <f>E40+E81</f>
        <v>1296.5129999999999</v>
      </c>
      <c r="F99" s="42">
        <f>F40+F81</f>
        <v>0</v>
      </c>
      <c r="G99" s="42">
        <f>G40+G81</f>
        <v>809.25</v>
      </c>
    </row>
    <row r="100" spans="1:7" ht="15.75">
      <c r="A100" s="45" t="s">
        <v>99</v>
      </c>
      <c r="B100" s="42">
        <f>B56+B80</f>
        <v>1784.7750000000001</v>
      </c>
      <c r="C100" s="42">
        <f t="shared" ref="C100:G100" si="9">C56+C80</f>
        <v>0</v>
      </c>
      <c r="D100" s="42">
        <f t="shared" si="9"/>
        <v>0</v>
      </c>
      <c r="E100" s="42">
        <f t="shared" si="9"/>
        <v>827.0100000000001</v>
      </c>
      <c r="F100" s="42">
        <f t="shared" si="9"/>
        <v>0</v>
      </c>
      <c r="G100" s="42">
        <f t="shared" si="9"/>
        <v>749.74800000000005</v>
      </c>
    </row>
    <row r="101" spans="1:7" ht="31.5">
      <c r="A101" s="46" t="s">
        <v>100</v>
      </c>
      <c r="B101" s="42">
        <f>B85+B84+B83+B58</f>
        <v>1699.605</v>
      </c>
      <c r="C101" s="42">
        <f t="shared" ref="C101:G101" si="10">C85+C84+C83+C58</f>
        <v>0</v>
      </c>
      <c r="D101" s="42">
        <f t="shared" si="10"/>
        <v>0</v>
      </c>
      <c r="E101" s="42">
        <f t="shared" si="10"/>
        <v>513.86400000000003</v>
      </c>
      <c r="F101" s="42">
        <f t="shared" si="10"/>
        <v>0</v>
      </c>
      <c r="G101" s="42">
        <f t="shared" si="10"/>
        <v>4576.7489999999998</v>
      </c>
    </row>
    <row r="102" spans="1:7" ht="31.5">
      <c r="A102" s="47" t="s">
        <v>101</v>
      </c>
      <c r="B102" s="42">
        <f>B86+B19</f>
        <v>785.53800000000001</v>
      </c>
      <c r="C102" s="42">
        <f>C86+C19</f>
        <v>0</v>
      </c>
      <c r="D102" s="42">
        <f>D86+D19</f>
        <v>0</v>
      </c>
      <c r="E102" s="42">
        <f>E86+E19</f>
        <v>468.435</v>
      </c>
      <c r="F102" s="42">
        <f>F86+F19</f>
        <v>0</v>
      </c>
      <c r="G102" s="42">
        <f>G86+G19</f>
        <v>3220.752</v>
      </c>
    </row>
    <row r="103" spans="1:7" ht="31.5">
      <c r="A103" s="48" t="s">
        <v>102</v>
      </c>
      <c r="B103" s="42">
        <f>B20+B33</f>
        <v>1220.4090000000001</v>
      </c>
      <c r="C103" s="42">
        <f t="shared" ref="C103:G103" si="11">C20+C33</f>
        <v>0</v>
      </c>
      <c r="D103" s="42">
        <f t="shared" si="11"/>
        <v>68.997</v>
      </c>
      <c r="E103" s="42">
        <f t="shared" si="11"/>
        <v>814.68299999999999</v>
      </c>
      <c r="F103" s="42">
        <f t="shared" si="11"/>
        <v>0</v>
      </c>
      <c r="G103" s="42">
        <f t="shared" si="11"/>
        <v>5010.9990000000007</v>
      </c>
    </row>
    <row r="104" spans="1:7" ht="31.5">
      <c r="A104" s="49" t="s">
        <v>103</v>
      </c>
      <c r="B104" s="42">
        <f>B88+B87+B34</f>
        <v>508.53000000000003</v>
      </c>
      <c r="C104" s="42">
        <f>C88+C87+C34</f>
        <v>0</v>
      </c>
      <c r="D104" s="42">
        <f>D88+D87+D34</f>
        <v>0</v>
      </c>
      <c r="E104" s="42">
        <f>E88+E87+E34</f>
        <v>253.422</v>
      </c>
      <c r="F104" s="42">
        <f>F88+F87+F34</f>
        <v>0</v>
      </c>
      <c r="G104" s="42">
        <f>G88+G87+G34</f>
        <v>1844.748</v>
      </c>
    </row>
    <row r="105" spans="1:7" ht="31.5">
      <c r="A105" s="62" t="s">
        <v>62</v>
      </c>
      <c r="B105" s="42">
        <f>B35+B59</f>
        <v>1214.5339999999997</v>
      </c>
      <c r="C105" s="42">
        <f>C35+C59</f>
        <v>0</v>
      </c>
      <c r="D105" s="42">
        <f>D35+D59</f>
        <v>0</v>
      </c>
      <c r="E105" s="42">
        <f>E35+E59</f>
        <v>450.53499999999997</v>
      </c>
      <c r="F105" s="42">
        <f>F35+F59</f>
        <v>0</v>
      </c>
      <c r="G105" s="42">
        <f>G35+G59</f>
        <v>3468.1210000000001</v>
      </c>
    </row>
    <row r="108" spans="1:7">
      <c r="A108" s="50"/>
      <c r="B108" s="40"/>
      <c r="C108" s="40"/>
      <c r="D108" s="40"/>
      <c r="E108" s="40"/>
      <c r="F108" s="40"/>
      <c r="G108" s="40"/>
    </row>
    <row r="109" spans="1:7">
      <c r="A109" s="50"/>
      <c r="B109" s="40"/>
      <c r="C109" s="40"/>
      <c r="D109" s="40"/>
      <c r="E109" s="40"/>
      <c r="F109" s="40"/>
      <c r="G109" s="40"/>
    </row>
    <row r="110" spans="1:7">
      <c r="A110" s="51"/>
      <c r="B110" s="40"/>
      <c r="C110" s="40"/>
      <c r="D110" s="40"/>
      <c r="E110" s="40"/>
      <c r="F110" s="40"/>
      <c r="G110" s="40"/>
    </row>
    <row r="111" spans="1:7">
      <c r="A111" s="50"/>
    </row>
    <row r="112" spans="1:7">
      <c r="A112" s="50"/>
      <c r="B112" s="40"/>
      <c r="C112" s="40"/>
      <c r="D112" s="40"/>
      <c r="E112" s="40"/>
      <c r="F112" s="40"/>
      <c r="G112" s="40"/>
    </row>
    <row r="113" spans="1:7">
      <c r="A113" s="50"/>
      <c r="B113" s="40"/>
      <c r="C113" s="40"/>
      <c r="D113" s="40"/>
      <c r="E113" s="40"/>
      <c r="F113" s="40"/>
      <c r="G113" s="40"/>
    </row>
    <row r="114" spans="1:7">
      <c r="A114" s="50"/>
      <c r="B114" s="40"/>
      <c r="C114" s="40"/>
      <c r="D114" s="40"/>
      <c r="E114" s="40"/>
      <c r="F114" s="40"/>
      <c r="G114" s="40"/>
    </row>
  </sheetData>
  <mergeCells count="1">
    <mergeCell ref="A2:G2"/>
  </mergeCells>
  <pageMargins left="0.70866141732283472" right="0.26" top="0.74803149606299213" bottom="0.74803149606299213" header="0.31496062992125984" footer="0.31496062992125984"/>
  <pageSetup paperSize="9" scale="4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5"/>
  <sheetViews>
    <sheetView zoomScale="90" zoomScaleNormal="90" workbookViewId="0">
      <pane xSplit="1" ySplit="3" topLeftCell="B4" activePane="bottomRight" state="frozenSplit"/>
      <selection pane="topRight" activeCell="B1" sqref="B1"/>
      <selection pane="bottomLeft" activeCell="A4" sqref="A4"/>
      <selection pane="bottomRight" activeCell="D96" sqref="D96"/>
    </sheetView>
  </sheetViews>
  <sheetFormatPr defaultRowHeight="15"/>
  <cols>
    <col min="1" max="1" width="70.140625" customWidth="1"/>
    <col min="2" max="7" width="24.42578125" customWidth="1"/>
  </cols>
  <sheetData>
    <row r="1" spans="1:7" ht="15.75">
      <c r="G1" s="61" t="s">
        <v>148</v>
      </c>
    </row>
    <row r="2" spans="1:7" ht="61.5" customHeight="1">
      <c r="A2" s="64" t="s">
        <v>110</v>
      </c>
      <c r="B2" s="64"/>
      <c r="C2" s="64"/>
      <c r="D2" s="64"/>
      <c r="E2" s="64"/>
      <c r="F2" s="64"/>
      <c r="G2" s="64"/>
    </row>
    <row r="3" spans="1:7" ht="55.5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</row>
    <row r="4" spans="1:7" ht="31.5">
      <c r="A4" s="5" t="s">
        <v>7</v>
      </c>
      <c r="B4" s="6">
        <v>89.425847121320942</v>
      </c>
      <c r="C4" s="6">
        <v>3.0810514342651003</v>
      </c>
      <c r="D4" s="6">
        <v>0</v>
      </c>
      <c r="E4" s="6">
        <v>61.845998726929082</v>
      </c>
      <c r="F4" s="6">
        <v>0</v>
      </c>
      <c r="G4" s="6">
        <v>0</v>
      </c>
    </row>
    <row r="5" spans="1:7" ht="15.75">
      <c r="A5" s="5" t="s">
        <v>8</v>
      </c>
      <c r="B5" s="6">
        <v>1.4430766061092828</v>
      </c>
      <c r="C5" s="6">
        <v>13.647464942471117</v>
      </c>
      <c r="D5" s="6">
        <v>0</v>
      </c>
      <c r="E5" s="6">
        <v>8.2387186045902556</v>
      </c>
      <c r="F5" s="6">
        <v>0</v>
      </c>
      <c r="G5" s="6">
        <v>0</v>
      </c>
    </row>
    <row r="6" spans="1:7" ht="15.75">
      <c r="A6" s="7" t="s">
        <v>9</v>
      </c>
      <c r="B6" s="8">
        <f>SUM(B4:B5)</f>
        <v>90.868923727430229</v>
      </c>
      <c r="C6" s="8">
        <f t="shared" ref="C6:G6" si="0">SUM(C4:C5)</f>
        <v>16.728516376736216</v>
      </c>
      <c r="D6" s="8">
        <f t="shared" si="0"/>
        <v>0</v>
      </c>
      <c r="E6" s="8">
        <f t="shared" si="0"/>
        <v>70.084717331519343</v>
      </c>
      <c r="F6" s="8">
        <f t="shared" si="0"/>
        <v>0</v>
      </c>
      <c r="G6" s="8">
        <f t="shared" si="0"/>
        <v>0</v>
      </c>
    </row>
    <row r="7" spans="1:7" ht="15.75">
      <c r="A7" s="5" t="s">
        <v>10</v>
      </c>
      <c r="B7" s="6">
        <v>770.92514416702545</v>
      </c>
      <c r="C7" s="6">
        <v>3.0753461734555296</v>
      </c>
      <c r="D7" s="6">
        <v>9.7221714459552082</v>
      </c>
      <c r="E7" s="6">
        <v>0</v>
      </c>
      <c r="F7" s="6">
        <v>0</v>
      </c>
      <c r="G7" s="6">
        <v>0</v>
      </c>
    </row>
    <row r="8" spans="1:7" ht="31.5">
      <c r="A8" s="5" t="s">
        <v>11</v>
      </c>
      <c r="B8" s="6">
        <v>509.91308739003011</v>
      </c>
      <c r="C8" s="6">
        <v>42.809734513274336</v>
      </c>
      <c r="D8" s="6">
        <v>0</v>
      </c>
      <c r="E8" s="6">
        <v>582.00042952029526</v>
      </c>
      <c r="F8" s="6">
        <v>0</v>
      </c>
      <c r="G8" s="6">
        <v>0</v>
      </c>
    </row>
    <row r="9" spans="1:7" ht="31.5">
      <c r="A9" s="10" t="s">
        <v>12</v>
      </c>
      <c r="B9" s="6">
        <v>860.44079074733008</v>
      </c>
      <c r="C9" s="6">
        <v>27.755155908989387</v>
      </c>
      <c r="D9" s="6">
        <v>16.695365021993531</v>
      </c>
      <c r="E9" s="6">
        <v>176.00247887323943</v>
      </c>
      <c r="F9" s="6">
        <v>12.394614084507044</v>
      </c>
      <c r="G9" s="6">
        <v>0</v>
      </c>
    </row>
    <row r="10" spans="1:7" ht="15.75">
      <c r="A10" s="10" t="s">
        <v>13</v>
      </c>
      <c r="B10" s="6">
        <v>319.95291770573567</v>
      </c>
      <c r="C10" s="6">
        <v>38</v>
      </c>
      <c r="D10" s="6">
        <v>40.897556109725684</v>
      </c>
      <c r="E10" s="6">
        <v>33.000428571428571</v>
      </c>
      <c r="F10" s="6">
        <v>5.3569285714285719</v>
      </c>
      <c r="G10" s="6">
        <v>0</v>
      </c>
    </row>
    <row r="11" spans="1:7" ht="15.75">
      <c r="A11" s="10" t="s">
        <v>14</v>
      </c>
      <c r="B11" s="6">
        <v>3312.1461854053373</v>
      </c>
      <c r="C11" s="6">
        <v>205.85285714285718</v>
      </c>
      <c r="D11" s="6">
        <v>79.587272037435184</v>
      </c>
      <c r="E11" s="6">
        <v>182.83431539888684</v>
      </c>
      <c r="F11" s="6">
        <v>3.3978923933209644</v>
      </c>
      <c r="G11" s="6">
        <v>36.376728110599082</v>
      </c>
    </row>
    <row r="12" spans="1:7" ht="15.75">
      <c r="A12" s="11" t="s">
        <v>15</v>
      </c>
      <c r="B12" s="8">
        <f>SUM(B7:B11)</f>
        <v>5773.3781254154583</v>
      </c>
      <c r="C12" s="8">
        <f t="shared" ref="C12:G12" si="1">SUM(C7:C11)</f>
        <v>317.49309373857642</v>
      </c>
      <c r="D12" s="8">
        <f t="shared" si="1"/>
        <v>146.9023646151096</v>
      </c>
      <c r="E12" s="8">
        <f t="shared" si="1"/>
        <v>973.83765236385</v>
      </c>
      <c r="F12" s="8">
        <f t="shared" si="1"/>
        <v>21.149435049256581</v>
      </c>
      <c r="G12" s="8">
        <f t="shared" si="1"/>
        <v>36.376728110599082</v>
      </c>
    </row>
    <row r="13" spans="1:7" ht="15.75">
      <c r="A13" s="12" t="s">
        <v>16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</row>
    <row r="14" spans="1:7" ht="15.75">
      <c r="A14" s="12" t="s">
        <v>17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</row>
    <row r="15" spans="1:7" ht="31.5">
      <c r="A15" s="5" t="s">
        <v>18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1:7" ht="15.75">
      <c r="A16" s="5" t="s">
        <v>19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 ht="15.75">
      <c r="A17" s="5" t="s">
        <v>20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1:7" ht="15.75">
      <c r="A18" s="5" t="s">
        <v>21</v>
      </c>
      <c r="B18" s="6">
        <v>0</v>
      </c>
      <c r="C18" s="6">
        <v>0</v>
      </c>
      <c r="D18" s="6">
        <v>0</v>
      </c>
      <c r="E18" s="6">
        <v>1.0266063378971313</v>
      </c>
      <c r="F18" s="6">
        <v>0</v>
      </c>
      <c r="G18" s="6">
        <v>0</v>
      </c>
    </row>
    <row r="19" spans="1:7" ht="31.5">
      <c r="A19" s="13" t="s">
        <v>22</v>
      </c>
      <c r="B19" s="6">
        <v>30.990043795620437</v>
      </c>
      <c r="C19" s="6">
        <v>0</v>
      </c>
      <c r="D19" s="6">
        <v>0</v>
      </c>
      <c r="E19" s="6">
        <v>9.9059113300492623</v>
      </c>
      <c r="F19" s="6">
        <v>0</v>
      </c>
      <c r="G19" s="6">
        <v>57.049633690747655</v>
      </c>
    </row>
    <row r="20" spans="1:7" ht="31.5">
      <c r="A20" s="14" t="s">
        <v>23</v>
      </c>
      <c r="B20" s="6">
        <v>48.991104931794332</v>
      </c>
      <c r="C20" s="6">
        <v>0</v>
      </c>
      <c r="D20" s="6">
        <v>3.547589716684155</v>
      </c>
      <c r="E20" s="6">
        <v>20.103216456800688</v>
      </c>
      <c r="F20" s="6">
        <v>0</v>
      </c>
      <c r="G20" s="6">
        <v>842.49550530463785</v>
      </c>
    </row>
    <row r="21" spans="1:7" ht="15.75">
      <c r="A21" s="7" t="s">
        <v>24</v>
      </c>
      <c r="B21" s="8">
        <f>SUM(B13:B20)</f>
        <v>79.981148727414762</v>
      </c>
      <c r="C21" s="8">
        <f t="shared" ref="C21:G21" si="2">SUM(C13:C20)</f>
        <v>0</v>
      </c>
      <c r="D21" s="8">
        <f t="shared" si="2"/>
        <v>3.547589716684155</v>
      </c>
      <c r="E21" s="8">
        <f t="shared" si="2"/>
        <v>31.03573412474708</v>
      </c>
      <c r="F21" s="8">
        <f t="shared" si="2"/>
        <v>0</v>
      </c>
      <c r="G21" s="8">
        <f t="shared" si="2"/>
        <v>899.54513899538551</v>
      </c>
    </row>
    <row r="22" spans="1:7" ht="15.75">
      <c r="A22" s="12" t="s">
        <v>25</v>
      </c>
      <c r="B22" s="6">
        <v>0</v>
      </c>
      <c r="C22" s="6">
        <v>0</v>
      </c>
      <c r="D22" s="6">
        <v>0</v>
      </c>
      <c r="E22" s="6">
        <v>120.61403276255361</v>
      </c>
      <c r="F22" s="6">
        <v>0</v>
      </c>
      <c r="G22" s="6">
        <v>829.89652188365653</v>
      </c>
    </row>
    <row r="23" spans="1:7" ht="15.75">
      <c r="A23" s="12" t="s">
        <v>26</v>
      </c>
      <c r="B23" s="6">
        <v>222.34350686585981</v>
      </c>
      <c r="C23" s="6">
        <v>0</v>
      </c>
      <c r="D23" s="6">
        <v>0</v>
      </c>
      <c r="E23" s="6">
        <v>264.38749157897286</v>
      </c>
      <c r="F23" s="6">
        <v>0</v>
      </c>
      <c r="G23" s="6">
        <v>1394.73414181564</v>
      </c>
    </row>
    <row r="24" spans="1:7" ht="15.75">
      <c r="A24" s="5" t="s">
        <v>27</v>
      </c>
      <c r="B24" s="6">
        <v>0</v>
      </c>
      <c r="C24" s="6">
        <v>0</v>
      </c>
      <c r="D24" s="6">
        <v>0</v>
      </c>
      <c r="E24" s="6">
        <v>140.60418228036883</v>
      </c>
      <c r="F24" s="6">
        <v>0</v>
      </c>
      <c r="G24" s="6">
        <v>0</v>
      </c>
    </row>
    <row r="25" spans="1:7" ht="15.75">
      <c r="A25" s="15" t="s">
        <v>28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1:7" ht="15.75">
      <c r="A26" s="12" t="s">
        <v>29</v>
      </c>
      <c r="B26" s="6">
        <v>2.6994261687820988</v>
      </c>
      <c r="C26" s="6">
        <v>0</v>
      </c>
      <c r="D26" s="6">
        <v>0</v>
      </c>
      <c r="E26" s="6">
        <v>0.99867016509380291</v>
      </c>
      <c r="F26" s="6">
        <v>0</v>
      </c>
      <c r="G26" s="6">
        <v>16.869009584664536</v>
      </c>
    </row>
    <row r="27" spans="1:7" ht="15.75">
      <c r="A27" s="12" t="s">
        <v>30</v>
      </c>
      <c r="B27" s="6">
        <v>0.16130243902439029</v>
      </c>
      <c r="C27" s="6">
        <v>0</v>
      </c>
      <c r="D27" s="6">
        <v>0</v>
      </c>
      <c r="E27" s="6">
        <v>8.6567592583617681E-2</v>
      </c>
      <c r="F27" s="6">
        <v>0</v>
      </c>
      <c r="G27" s="6">
        <v>3.3646249735001055</v>
      </c>
    </row>
    <row r="28" spans="1:7" ht="15.75">
      <c r="A28" s="15" t="s">
        <v>31</v>
      </c>
      <c r="B28" s="6">
        <v>515.15920059851305</v>
      </c>
      <c r="C28" s="6">
        <v>0</v>
      </c>
      <c r="D28" s="6">
        <v>39.238049258147697</v>
      </c>
      <c r="E28" s="6">
        <v>231.47000930738247</v>
      </c>
      <c r="F28" s="6">
        <v>0</v>
      </c>
      <c r="G28" s="6">
        <v>1950.7980366357067</v>
      </c>
    </row>
    <row r="29" spans="1:7" ht="15.75">
      <c r="A29" s="12" t="s">
        <v>32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</row>
    <row r="30" spans="1:7" ht="15.75">
      <c r="A30" s="12" t="s">
        <v>33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</row>
    <row r="31" spans="1:7" ht="15.75">
      <c r="A31" s="16" t="s">
        <v>34</v>
      </c>
      <c r="B31" s="6">
        <v>0</v>
      </c>
      <c r="C31" s="6">
        <v>0</v>
      </c>
      <c r="D31" s="6">
        <v>0</v>
      </c>
      <c r="E31" s="6">
        <v>6.435270390488304</v>
      </c>
      <c r="F31" s="6">
        <v>0</v>
      </c>
      <c r="G31" s="6">
        <v>0</v>
      </c>
    </row>
    <row r="32" spans="1:7" ht="15.75">
      <c r="A32" s="17" t="s">
        <v>35</v>
      </c>
      <c r="B32" s="6">
        <v>199.48579411764703</v>
      </c>
      <c r="C32" s="6">
        <v>0</v>
      </c>
      <c r="D32" s="6">
        <v>0</v>
      </c>
      <c r="E32" s="6">
        <v>87.44160541464484</v>
      </c>
      <c r="F32" s="6">
        <v>0</v>
      </c>
      <c r="G32" s="6">
        <v>755.20299625020903</v>
      </c>
    </row>
    <row r="33" spans="1:7" ht="15.75">
      <c r="A33" s="18" t="s">
        <v>36</v>
      </c>
      <c r="B33" s="6">
        <v>258.34746171109572</v>
      </c>
      <c r="C33" s="6">
        <v>0</v>
      </c>
      <c r="D33" s="6">
        <v>0</v>
      </c>
      <c r="E33" s="6">
        <v>116.39048278343328</v>
      </c>
      <c r="F33" s="6">
        <v>0</v>
      </c>
      <c r="G33" s="6">
        <v>178.23542164292212</v>
      </c>
    </row>
    <row r="34" spans="1:7" ht="31.5">
      <c r="A34" s="19" t="s">
        <v>37</v>
      </c>
      <c r="B34" s="6">
        <v>245.22788602941182</v>
      </c>
      <c r="C34" s="6">
        <v>0</v>
      </c>
      <c r="D34" s="6">
        <v>0</v>
      </c>
      <c r="E34" s="6">
        <v>102.26861959740727</v>
      </c>
      <c r="F34" s="6">
        <v>0</v>
      </c>
      <c r="G34" s="6">
        <v>653.76371252392096</v>
      </c>
    </row>
    <row r="35" spans="1:7" ht="15.75">
      <c r="A35" s="20" t="s">
        <v>38</v>
      </c>
      <c r="B35" s="6">
        <v>0.83883902439024383</v>
      </c>
      <c r="C35" s="6">
        <v>0</v>
      </c>
      <c r="D35" s="6">
        <v>0</v>
      </c>
      <c r="E35" s="6">
        <v>0.45010619365422927</v>
      </c>
      <c r="F35" s="6">
        <v>0</v>
      </c>
      <c r="G35" s="6">
        <v>125.29290623993559</v>
      </c>
    </row>
    <row r="36" spans="1:7" ht="15.75">
      <c r="A36" s="21" t="s">
        <v>39</v>
      </c>
      <c r="B36" s="8">
        <f>SUM(B22:B35)</f>
        <v>1444.2634169547241</v>
      </c>
      <c r="C36" s="8">
        <f t="shared" ref="C36:G36" si="3">SUM(C22:C35)</f>
        <v>0</v>
      </c>
      <c r="D36" s="8">
        <f t="shared" si="3"/>
        <v>39.238049258147697</v>
      </c>
      <c r="E36" s="8">
        <f t="shared" si="3"/>
        <v>1071.147038066583</v>
      </c>
      <c r="F36" s="8">
        <f t="shared" si="3"/>
        <v>0</v>
      </c>
      <c r="G36" s="8">
        <f t="shared" si="3"/>
        <v>5908.1573715501554</v>
      </c>
    </row>
    <row r="37" spans="1:7" ht="15.75">
      <c r="A37" s="10" t="s">
        <v>40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1:7" ht="15.75">
      <c r="A38" s="12" t="s">
        <v>41</v>
      </c>
      <c r="B38" s="6">
        <v>30.38051691741552</v>
      </c>
      <c r="C38" s="6">
        <v>0</v>
      </c>
      <c r="D38" s="6">
        <v>0</v>
      </c>
      <c r="E38" s="6">
        <v>0.52634369022546168</v>
      </c>
      <c r="F38" s="6">
        <v>0</v>
      </c>
      <c r="G38" s="6">
        <v>8.4306064746525902</v>
      </c>
    </row>
    <row r="39" spans="1:7" ht="31.5">
      <c r="A39" s="16" t="s">
        <v>42</v>
      </c>
      <c r="B39" s="6">
        <v>143.74650566037735</v>
      </c>
      <c r="C39" s="6">
        <v>0.89748662612377184</v>
      </c>
      <c r="D39" s="6">
        <v>0</v>
      </c>
      <c r="E39" s="6">
        <v>10.000457142857144</v>
      </c>
      <c r="F39" s="6">
        <v>0</v>
      </c>
      <c r="G39" s="6">
        <v>0</v>
      </c>
    </row>
    <row r="40" spans="1:7" ht="15.75">
      <c r="A40" s="22" t="s">
        <v>43</v>
      </c>
      <c r="B40" s="6">
        <v>87.891428527722567</v>
      </c>
      <c r="C40" s="6">
        <v>0</v>
      </c>
      <c r="D40" s="6">
        <v>0</v>
      </c>
      <c r="E40" s="6">
        <v>292.00180884955756</v>
      </c>
      <c r="F40" s="6">
        <v>0</v>
      </c>
      <c r="G40" s="6">
        <v>0</v>
      </c>
    </row>
    <row r="41" spans="1:7" ht="15.75">
      <c r="A41" s="23" t="s">
        <v>44</v>
      </c>
      <c r="B41" s="8">
        <f>SUM(B37:B40)</f>
        <v>262.01845110551545</v>
      </c>
      <c r="C41" s="8">
        <f t="shared" ref="C41:G41" si="4">SUM(C37:C40)</f>
        <v>0.89748662612377184</v>
      </c>
      <c r="D41" s="8">
        <f t="shared" si="4"/>
        <v>0</v>
      </c>
      <c r="E41" s="8">
        <f t="shared" si="4"/>
        <v>302.52860968264019</v>
      </c>
      <c r="F41" s="8">
        <f t="shared" si="4"/>
        <v>0</v>
      </c>
      <c r="G41" s="8">
        <f t="shared" si="4"/>
        <v>8.4306064746525902</v>
      </c>
    </row>
    <row r="42" spans="1:7" ht="15.75">
      <c r="A42" s="10" t="s">
        <v>45</v>
      </c>
      <c r="B42" s="6">
        <v>275.63179586039007</v>
      </c>
      <c r="C42" s="6">
        <v>0.501</v>
      </c>
      <c r="D42" s="6">
        <v>0</v>
      </c>
      <c r="E42" s="6">
        <v>399.94389359129389</v>
      </c>
      <c r="F42" s="6">
        <v>36.276420798065296</v>
      </c>
      <c r="G42" s="6">
        <v>0</v>
      </c>
    </row>
    <row r="43" spans="1:7" ht="15.75">
      <c r="A43" s="15" t="s">
        <v>49</v>
      </c>
      <c r="B43" s="6">
        <v>1326.0494710193204</v>
      </c>
      <c r="C43" s="6">
        <v>0</v>
      </c>
      <c r="D43" s="6">
        <v>0</v>
      </c>
      <c r="E43" s="6">
        <v>493.86546293877586</v>
      </c>
      <c r="F43" s="6">
        <v>0</v>
      </c>
      <c r="G43" s="6">
        <v>3690.3599437831836</v>
      </c>
    </row>
    <row r="44" spans="1:7" ht="31.5">
      <c r="A44" s="10" t="s">
        <v>46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</row>
    <row r="45" spans="1:7" ht="15.75">
      <c r="A45" s="15" t="s">
        <v>47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</row>
    <row r="46" spans="1:7" ht="15.75">
      <c r="A46" s="15" t="s">
        <v>48</v>
      </c>
      <c r="B46" s="6">
        <v>0</v>
      </c>
      <c r="C46" s="6">
        <v>0</v>
      </c>
      <c r="D46" s="6">
        <v>0</v>
      </c>
      <c r="E46" s="52">
        <v>0</v>
      </c>
      <c r="F46" s="6">
        <v>0</v>
      </c>
      <c r="G46" s="6">
        <v>0</v>
      </c>
    </row>
    <row r="47" spans="1:7" ht="15.75">
      <c r="A47" s="15" t="s">
        <v>50</v>
      </c>
      <c r="B47" s="6">
        <v>47.142261567746807</v>
      </c>
      <c r="C47" s="6">
        <v>0</v>
      </c>
      <c r="D47" s="6">
        <v>0</v>
      </c>
      <c r="E47" s="6">
        <v>16.621087405164047</v>
      </c>
      <c r="F47" s="6">
        <v>0</v>
      </c>
      <c r="G47" s="6">
        <v>118.8704403114187</v>
      </c>
    </row>
    <row r="48" spans="1:7" ht="15.75">
      <c r="A48" s="15" t="s">
        <v>51</v>
      </c>
      <c r="B48" s="6">
        <v>1317.1708942172074</v>
      </c>
      <c r="C48" s="6">
        <v>0</v>
      </c>
      <c r="D48" s="6">
        <v>0</v>
      </c>
      <c r="E48" s="6">
        <v>377.23439429928743</v>
      </c>
      <c r="F48" s="6">
        <v>0</v>
      </c>
      <c r="G48" s="6">
        <v>3951.2631907262048</v>
      </c>
    </row>
    <row r="49" spans="1:7" ht="31.5">
      <c r="A49" s="24" t="s">
        <v>52</v>
      </c>
      <c r="B49" s="6">
        <v>2419.8875457173776</v>
      </c>
      <c r="C49" s="6">
        <v>2.5344000000000002</v>
      </c>
      <c r="D49" s="6">
        <v>0</v>
      </c>
      <c r="E49" s="6">
        <v>359.00752741935474</v>
      </c>
      <c r="F49" s="6">
        <v>0</v>
      </c>
      <c r="G49" s="6">
        <v>3988.0455046421616</v>
      </c>
    </row>
    <row r="50" spans="1:7" ht="15.75">
      <c r="A50" s="10" t="s">
        <v>53</v>
      </c>
      <c r="B50" s="6">
        <v>517.77394530243907</v>
      </c>
      <c r="C50" s="6">
        <v>0</v>
      </c>
      <c r="D50" s="6">
        <v>0</v>
      </c>
      <c r="E50" s="6">
        <v>5.9212113646181441</v>
      </c>
      <c r="F50" s="6">
        <v>0</v>
      </c>
      <c r="G50" s="6">
        <v>0</v>
      </c>
    </row>
    <row r="51" spans="1:7" ht="15.75">
      <c r="A51" s="24" t="s">
        <v>54</v>
      </c>
      <c r="B51" s="52">
        <v>12.499500000000001</v>
      </c>
      <c r="C51" s="6">
        <v>0</v>
      </c>
      <c r="D51" s="6">
        <v>0</v>
      </c>
      <c r="E51" s="6">
        <v>3.9065624999999997</v>
      </c>
      <c r="F51" s="6">
        <v>0</v>
      </c>
      <c r="G51" s="6">
        <v>0</v>
      </c>
    </row>
    <row r="52" spans="1:7" ht="31.5">
      <c r="A52" s="24" t="s">
        <v>55</v>
      </c>
      <c r="B52" s="6">
        <v>220.04342714387232</v>
      </c>
      <c r="C52" s="6">
        <v>0</v>
      </c>
      <c r="D52" s="6">
        <v>0</v>
      </c>
      <c r="E52" s="6">
        <v>4</v>
      </c>
      <c r="F52" s="6">
        <v>0</v>
      </c>
      <c r="G52" s="6">
        <v>0</v>
      </c>
    </row>
    <row r="53" spans="1:7" ht="15.75">
      <c r="A53" s="10" t="s">
        <v>56</v>
      </c>
      <c r="B53" s="6">
        <v>0</v>
      </c>
      <c r="C53" s="6">
        <v>0</v>
      </c>
      <c r="D53" s="6">
        <v>0</v>
      </c>
      <c r="E53" s="6">
        <v>0.53614285714285714</v>
      </c>
      <c r="F53" s="6">
        <v>0</v>
      </c>
      <c r="G53" s="6">
        <v>0</v>
      </c>
    </row>
    <row r="54" spans="1:7" ht="15.75">
      <c r="A54" s="10" t="s">
        <v>57</v>
      </c>
      <c r="B54" s="6">
        <v>0</v>
      </c>
      <c r="C54" s="6">
        <v>0</v>
      </c>
      <c r="D54" s="6">
        <v>0</v>
      </c>
      <c r="E54" s="6">
        <v>11.5</v>
      </c>
      <c r="F54" s="6">
        <v>0</v>
      </c>
      <c r="G54" s="6">
        <v>0</v>
      </c>
    </row>
    <row r="55" spans="1:7" ht="15.75">
      <c r="A55" s="5" t="s">
        <v>58</v>
      </c>
      <c r="B55" s="6">
        <v>0</v>
      </c>
      <c r="C55" s="6">
        <v>0</v>
      </c>
      <c r="D55" s="6">
        <v>0</v>
      </c>
      <c r="E55" s="6">
        <v>0.10229090761760133</v>
      </c>
      <c r="F55" s="6">
        <v>0</v>
      </c>
      <c r="G55" s="6">
        <v>0</v>
      </c>
    </row>
    <row r="56" spans="1:7" ht="31.5">
      <c r="A56" s="25" t="s">
        <v>59</v>
      </c>
      <c r="B56" s="6">
        <v>296.04847322540473</v>
      </c>
      <c r="C56" s="6">
        <v>0</v>
      </c>
      <c r="D56" s="6">
        <v>0</v>
      </c>
      <c r="E56" s="6">
        <v>155.62949487870804</v>
      </c>
      <c r="F56" s="6">
        <v>0</v>
      </c>
      <c r="G56" s="6">
        <v>0</v>
      </c>
    </row>
    <row r="57" spans="1:7" ht="15.75">
      <c r="A57" s="26" t="s">
        <v>60</v>
      </c>
      <c r="B57" s="6">
        <v>671.03398697539797</v>
      </c>
      <c r="C57" s="6">
        <v>0</v>
      </c>
      <c r="D57" s="6">
        <v>0</v>
      </c>
      <c r="E57" s="6">
        <v>173.74932203389832</v>
      </c>
      <c r="F57" s="6">
        <v>0</v>
      </c>
      <c r="G57" s="6">
        <v>1409.3263153884736</v>
      </c>
    </row>
    <row r="58" spans="1:7" ht="15.75">
      <c r="A58" s="27" t="s">
        <v>61</v>
      </c>
      <c r="B58" s="6">
        <v>30.177833386842032</v>
      </c>
      <c r="C58" s="6">
        <v>0</v>
      </c>
      <c r="D58" s="6">
        <v>0</v>
      </c>
      <c r="E58" s="6">
        <v>4.2502817687376213</v>
      </c>
      <c r="F58" s="6">
        <v>0</v>
      </c>
      <c r="G58" s="6">
        <v>41.889503009689186</v>
      </c>
    </row>
    <row r="59" spans="1:7" ht="31.5">
      <c r="A59" s="28" t="s">
        <v>62</v>
      </c>
      <c r="B59" s="6">
        <v>245.14540339771983</v>
      </c>
      <c r="C59" s="6">
        <v>0</v>
      </c>
      <c r="D59" s="6">
        <v>0</v>
      </c>
      <c r="E59" s="6">
        <v>86.431279030034503</v>
      </c>
      <c r="F59" s="6">
        <v>0</v>
      </c>
      <c r="G59" s="6">
        <v>522.32703170289858</v>
      </c>
    </row>
    <row r="60" spans="1:7" ht="15.75">
      <c r="A60" s="11" t="s">
        <v>63</v>
      </c>
      <c r="B60" s="8">
        <f>SUM(B42:B59)</f>
        <v>7378.6045378137178</v>
      </c>
      <c r="C60" s="8">
        <f t="shared" ref="C60:G60" si="5">SUM(C42:C59)</f>
        <v>3.0354000000000001</v>
      </c>
      <c r="D60" s="8">
        <f t="shared" si="5"/>
        <v>0</v>
      </c>
      <c r="E60" s="8">
        <f t="shared" si="5"/>
        <v>2092.6989509946329</v>
      </c>
      <c r="F60" s="8">
        <f t="shared" si="5"/>
        <v>36.276420798065296</v>
      </c>
      <c r="G60" s="8">
        <f t="shared" si="5"/>
        <v>13722.081929564032</v>
      </c>
    </row>
    <row r="61" spans="1:7" ht="15.75">
      <c r="A61" s="24" t="s">
        <v>64</v>
      </c>
      <c r="B61" s="6">
        <v>5.0016000000000007</v>
      </c>
      <c r="C61" s="6">
        <v>0</v>
      </c>
      <c r="D61" s="6">
        <v>0</v>
      </c>
      <c r="E61" s="6">
        <v>5.3615358197084042</v>
      </c>
      <c r="F61" s="6">
        <v>0</v>
      </c>
      <c r="G61" s="6">
        <v>0</v>
      </c>
    </row>
    <row r="62" spans="1:7" ht="15.75">
      <c r="A62" s="24" t="s">
        <v>65</v>
      </c>
      <c r="B62" s="6">
        <v>0</v>
      </c>
      <c r="C62" s="6">
        <v>0</v>
      </c>
      <c r="D62" s="6">
        <v>0</v>
      </c>
      <c r="E62" s="6">
        <v>6.8956363636363625</v>
      </c>
      <c r="F62" s="6">
        <v>0</v>
      </c>
      <c r="G62" s="6">
        <v>0</v>
      </c>
    </row>
    <row r="63" spans="1:7" ht="15.75">
      <c r="A63" s="24" t="s">
        <v>66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</row>
    <row r="64" spans="1:7" ht="15.75">
      <c r="A64" s="24" t="s">
        <v>67</v>
      </c>
      <c r="B64" s="6">
        <v>0</v>
      </c>
      <c r="C64" s="6">
        <v>0</v>
      </c>
      <c r="D64" s="6">
        <v>0</v>
      </c>
      <c r="E64" s="6">
        <v>64.103044523670377</v>
      </c>
      <c r="F64" s="6">
        <v>0</v>
      </c>
      <c r="G64" s="6">
        <v>0</v>
      </c>
    </row>
    <row r="65" spans="1:7" ht="31.5">
      <c r="A65" s="10" t="s">
        <v>68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6013.98671053629</v>
      </c>
    </row>
    <row r="66" spans="1:7" ht="15.75">
      <c r="A66" s="29" t="s">
        <v>69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184.20003439741754</v>
      </c>
    </row>
    <row r="67" spans="1:7" ht="15.75">
      <c r="A67" s="30" t="s">
        <v>70</v>
      </c>
      <c r="B67" s="6">
        <v>0</v>
      </c>
      <c r="C67" s="6">
        <v>0</v>
      </c>
      <c r="D67" s="6">
        <v>0</v>
      </c>
      <c r="E67" s="6">
        <v>3.1509719380680701</v>
      </c>
      <c r="F67" s="6">
        <v>0</v>
      </c>
      <c r="G67" s="6">
        <v>0</v>
      </c>
    </row>
    <row r="68" spans="1:7" ht="15.75">
      <c r="A68" s="10" t="s">
        <v>71</v>
      </c>
      <c r="B68" s="6">
        <v>1.1013512710387019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</row>
    <row r="69" spans="1:7" ht="15.75">
      <c r="A69" s="24" t="s">
        <v>72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</row>
    <row r="70" spans="1:7" ht="15.75">
      <c r="A70" s="31" t="s">
        <v>73</v>
      </c>
      <c r="B70" s="8">
        <f>SUM(B61:B69)</f>
        <v>6.1029512710387026</v>
      </c>
      <c r="C70" s="8">
        <f t="shared" ref="C70:G70" si="6">SUM(C61:C69)</f>
        <v>0</v>
      </c>
      <c r="D70" s="8">
        <f t="shared" si="6"/>
        <v>0</v>
      </c>
      <c r="E70" s="8">
        <f t="shared" si="6"/>
        <v>79.511188645083209</v>
      </c>
      <c r="F70" s="8">
        <f t="shared" si="6"/>
        <v>0</v>
      </c>
      <c r="G70" s="8">
        <f t="shared" si="6"/>
        <v>6198.1867449337078</v>
      </c>
    </row>
    <row r="71" spans="1:7" ht="15.75">
      <c r="A71" s="15" t="s">
        <v>74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</row>
    <row r="72" spans="1:7" ht="15.75">
      <c r="A72" s="15" t="s">
        <v>75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</row>
    <row r="73" spans="1:7" ht="15.75">
      <c r="A73" s="15" t="s">
        <v>76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</row>
    <row r="74" spans="1:7" ht="15.75">
      <c r="A74" s="15" t="s">
        <v>77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</row>
    <row r="75" spans="1:7" ht="15.75">
      <c r="A75" s="15" t="s">
        <v>78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</row>
    <row r="76" spans="1:7" ht="15.75">
      <c r="A76" s="15" t="s">
        <v>79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</row>
    <row r="77" spans="1:7" ht="15.75">
      <c r="A77" s="15" t="s">
        <v>80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</row>
    <row r="78" spans="1:7" ht="15.75">
      <c r="A78" s="15" t="s">
        <v>81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</row>
    <row r="79" spans="1:7" ht="15.75">
      <c r="A79" s="15" t="s">
        <v>82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</row>
    <row r="80" spans="1:7" ht="15.75">
      <c r="A80" s="32" t="s">
        <v>83</v>
      </c>
      <c r="B80" s="6">
        <v>162.88209046083708</v>
      </c>
      <c r="C80" s="6">
        <v>0</v>
      </c>
      <c r="D80" s="6">
        <v>0</v>
      </c>
      <c r="E80" s="6">
        <v>74.003844155844149</v>
      </c>
      <c r="F80" s="6">
        <v>0</v>
      </c>
      <c r="G80" s="6">
        <v>224.55013022862778</v>
      </c>
    </row>
    <row r="81" spans="1:7" ht="15.75">
      <c r="A81" s="33" t="s">
        <v>84</v>
      </c>
      <c r="B81" s="6">
        <v>9.3983061081076986</v>
      </c>
      <c r="C81" s="6">
        <v>0</v>
      </c>
      <c r="D81" s="6">
        <v>0</v>
      </c>
      <c r="E81" s="6">
        <v>15.067475098713809</v>
      </c>
      <c r="F81" s="6">
        <v>0</v>
      </c>
      <c r="G81" s="6">
        <v>168.71498682920264</v>
      </c>
    </row>
    <row r="82" spans="1:7" ht="15.75">
      <c r="A82" s="34" t="s">
        <v>85</v>
      </c>
      <c r="B82" s="6">
        <v>132.26106666666666</v>
      </c>
      <c r="C82" s="6">
        <v>0</v>
      </c>
      <c r="D82" s="6">
        <v>0</v>
      </c>
      <c r="E82" s="6">
        <v>114.20216957237308</v>
      </c>
      <c r="F82" s="6">
        <v>0</v>
      </c>
      <c r="G82" s="6">
        <v>761.73212878263155</v>
      </c>
    </row>
    <row r="83" spans="1:7" ht="15.75">
      <c r="A83" s="35" t="s">
        <v>86</v>
      </c>
      <c r="B83" s="6">
        <v>1.2874661311585873</v>
      </c>
      <c r="C83" s="6">
        <v>0</v>
      </c>
      <c r="D83" s="6">
        <v>0</v>
      </c>
      <c r="E83" s="6">
        <v>0.99405615679576342</v>
      </c>
      <c r="F83" s="6">
        <v>0</v>
      </c>
      <c r="G83" s="6">
        <v>8.7430911409966647</v>
      </c>
    </row>
    <row r="84" spans="1:7" ht="15.75">
      <c r="A84" s="35" t="s">
        <v>87</v>
      </c>
      <c r="B84" s="6">
        <v>0.33001333594911403</v>
      </c>
      <c r="C84" s="6">
        <v>0</v>
      </c>
      <c r="D84" s="6">
        <v>0</v>
      </c>
      <c r="E84" s="6">
        <v>1.0001250000000002</v>
      </c>
      <c r="F84" s="6">
        <v>0</v>
      </c>
      <c r="G84" s="6">
        <v>8.9507341851462332</v>
      </c>
    </row>
    <row r="85" spans="1:7" ht="15.75">
      <c r="A85" s="35" t="s">
        <v>88</v>
      </c>
      <c r="B85" s="6">
        <v>0.28874446987337787</v>
      </c>
      <c r="C85" s="6">
        <v>0</v>
      </c>
      <c r="D85" s="6">
        <v>0</v>
      </c>
      <c r="E85" s="6">
        <v>1.2525624532776558</v>
      </c>
      <c r="F85" s="6">
        <v>0</v>
      </c>
      <c r="G85" s="6">
        <v>5.9611985052249992</v>
      </c>
    </row>
    <row r="86" spans="1:7" ht="15.75">
      <c r="A86" s="36" t="s">
        <v>89</v>
      </c>
      <c r="B86" s="6">
        <v>2.4895727636873062</v>
      </c>
      <c r="C86" s="6">
        <v>0</v>
      </c>
      <c r="D86" s="6">
        <v>0</v>
      </c>
      <c r="E86" s="6">
        <v>1.5133024584954846</v>
      </c>
      <c r="F86" s="6">
        <v>0</v>
      </c>
      <c r="G86" s="6">
        <v>11.003226238416378</v>
      </c>
    </row>
    <row r="87" spans="1:7" ht="15.75">
      <c r="A87" s="37" t="s">
        <v>90</v>
      </c>
      <c r="B87" s="6">
        <v>69.280666651429925</v>
      </c>
      <c r="C87" s="6">
        <v>0</v>
      </c>
      <c r="D87" s="6">
        <v>0</v>
      </c>
      <c r="E87" s="6">
        <v>42.94823274851074</v>
      </c>
      <c r="F87" s="6">
        <v>0</v>
      </c>
      <c r="G87" s="6">
        <v>383.15543270253033</v>
      </c>
    </row>
    <row r="88" spans="1:7" ht="15.75">
      <c r="A88" s="37" t="s">
        <v>91</v>
      </c>
      <c r="B88" s="6">
        <v>156.54791566265058</v>
      </c>
      <c r="C88" s="6">
        <v>0</v>
      </c>
      <c r="D88" s="6">
        <v>0</v>
      </c>
      <c r="E88" s="6">
        <v>84.228923076923067</v>
      </c>
      <c r="F88" s="6">
        <v>0</v>
      </c>
      <c r="G88" s="6">
        <v>634.06245800552847</v>
      </c>
    </row>
    <row r="89" spans="1:7" ht="15.75">
      <c r="A89" s="31" t="s">
        <v>92</v>
      </c>
      <c r="B89" s="8">
        <f>SUM(B71:B88)</f>
        <v>534.76584225036027</v>
      </c>
      <c r="C89" s="8">
        <f t="shared" ref="C89:G89" si="7">SUM(C71:C88)</f>
        <v>0</v>
      </c>
      <c r="D89" s="8">
        <f t="shared" si="7"/>
        <v>0</v>
      </c>
      <c r="E89" s="8">
        <f t="shared" si="7"/>
        <v>335.21069072093371</v>
      </c>
      <c r="F89" s="8">
        <f t="shared" si="7"/>
        <v>0</v>
      </c>
      <c r="G89" s="8">
        <f t="shared" si="7"/>
        <v>2206.8733866183052</v>
      </c>
    </row>
    <row r="90" spans="1:7" ht="31.5">
      <c r="A90" s="24" t="s">
        <v>93</v>
      </c>
      <c r="B90" s="6">
        <v>5.1342641100593633</v>
      </c>
      <c r="C90" s="6">
        <v>39.684396724636962</v>
      </c>
      <c r="D90" s="6">
        <v>0</v>
      </c>
      <c r="E90" s="6">
        <v>291.1776689197452</v>
      </c>
      <c r="F90" s="6">
        <v>0</v>
      </c>
      <c r="G90" s="6">
        <v>0</v>
      </c>
    </row>
    <row r="91" spans="1:7" ht="31.5">
      <c r="A91" s="10" t="s">
        <v>94</v>
      </c>
      <c r="B91" s="6">
        <v>246.86387281795515</v>
      </c>
      <c r="C91" s="6">
        <v>57.999419999999994</v>
      </c>
      <c r="D91" s="6">
        <v>0</v>
      </c>
      <c r="E91" s="6">
        <v>113.28802165814224</v>
      </c>
      <c r="F91" s="6">
        <v>0</v>
      </c>
      <c r="G91" s="6">
        <v>0</v>
      </c>
    </row>
    <row r="92" spans="1:7" ht="47.25">
      <c r="A92" s="10" t="s">
        <v>95</v>
      </c>
      <c r="B92" s="6">
        <v>0</v>
      </c>
      <c r="C92" s="6">
        <v>0.20458181523520266</v>
      </c>
      <c r="D92" s="6">
        <v>0</v>
      </c>
      <c r="E92" s="6">
        <v>0</v>
      </c>
      <c r="F92" s="6">
        <v>0</v>
      </c>
      <c r="G92" s="6">
        <v>0</v>
      </c>
    </row>
    <row r="93" spans="1:7" ht="15.75">
      <c r="A93" s="11" t="s">
        <v>96</v>
      </c>
      <c r="B93" s="8">
        <f>SUM(B90:B92)</f>
        <v>251.99813692801453</v>
      </c>
      <c r="C93" s="8">
        <f t="shared" ref="C93:G93" si="8">SUM(C90:C92)</f>
        <v>97.888398539872156</v>
      </c>
      <c r="D93" s="8">
        <f t="shared" si="8"/>
        <v>0</v>
      </c>
      <c r="E93" s="8">
        <f t="shared" si="8"/>
        <v>404.46569057788747</v>
      </c>
      <c r="F93" s="8">
        <f t="shared" si="8"/>
        <v>0</v>
      </c>
      <c r="G93" s="8">
        <f t="shared" si="8"/>
        <v>0</v>
      </c>
    </row>
    <row r="94" spans="1:7" ht="15.75">
      <c r="A94" s="38" t="s">
        <v>140</v>
      </c>
      <c r="B94" s="8">
        <f>B6++B12+B21+B36+B41+B60+B70+B89+B93</f>
        <v>15821.981534193674</v>
      </c>
      <c r="C94" s="8">
        <f>C6++C12+C21+C36+C41+C60+C70+C89+C93</f>
        <v>436.04289528130857</v>
      </c>
      <c r="D94" s="8">
        <f>D6++D12+D21+D36+D41+D60+D70+D89+D93</f>
        <v>189.68800358994145</v>
      </c>
      <c r="E94" s="8">
        <f>E6++E12+E21+E36+E41+E60+E70+E89+E93</f>
        <v>5360.5202725078761</v>
      </c>
      <c r="F94" s="8">
        <f>F6++F12+F21+F36+F41+F60+F70+F89+F93</f>
        <v>57.425855847321877</v>
      </c>
      <c r="G94" s="8">
        <f>G6++G12+G21+G36+G41+G60+G70+G89+G93</f>
        <v>28979.65190624684</v>
      </c>
    </row>
    <row r="96" spans="1:7">
      <c r="C96" s="39"/>
    </row>
    <row r="97" spans="1:7">
      <c r="B97" s="40"/>
      <c r="C97" s="40"/>
      <c r="D97" s="40"/>
      <c r="E97" s="40"/>
      <c r="F97" s="40"/>
      <c r="G97" s="40"/>
    </row>
    <row r="98" spans="1:7" ht="15.75">
      <c r="A98" s="41" t="s">
        <v>97</v>
      </c>
      <c r="B98" s="42">
        <f>B57+B32+B82</f>
        <v>1002.7808477597117</v>
      </c>
      <c r="C98" s="42">
        <f>C57+C32+C82</f>
        <v>0</v>
      </c>
      <c r="D98" s="42">
        <f>D57+D32+D82</f>
        <v>0</v>
      </c>
      <c r="E98" s="42">
        <f>E57+E32+E82</f>
        <v>375.39309702091623</v>
      </c>
      <c r="F98" s="42">
        <f>F57+F32+F82</f>
        <v>0</v>
      </c>
      <c r="G98" s="42">
        <f>G57+G32+G82</f>
        <v>2926.2614404213145</v>
      </c>
    </row>
    <row r="99" spans="1:7" ht="15.75">
      <c r="A99" s="44" t="s">
        <v>98</v>
      </c>
      <c r="B99" s="42">
        <f>B40+B81</f>
        <v>97.289734635830271</v>
      </c>
      <c r="C99" s="42">
        <f>C40+C81</f>
        <v>0</v>
      </c>
      <c r="D99" s="42">
        <f>D40+D81</f>
        <v>0</v>
      </c>
      <c r="E99" s="42">
        <f>E40+E81</f>
        <v>307.06928394827139</v>
      </c>
      <c r="F99" s="42">
        <f>F40+F81</f>
        <v>0</v>
      </c>
      <c r="G99" s="42">
        <f>G40+G81</f>
        <v>168.71498682920264</v>
      </c>
    </row>
    <row r="100" spans="1:7" ht="15.75">
      <c r="A100" s="45" t="s">
        <v>99</v>
      </c>
      <c r="B100" s="42">
        <f>B56+B80</f>
        <v>458.93056368624184</v>
      </c>
      <c r="C100" s="42">
        <f t="shared" ref="C100:G100" si="9">C56+C80</f>
        <v>0</v>
      </c>
      <c r="D100" s="42">
        <f t="shared" si="9"/>
        <v>0</v>
      </c>
      <c r="E100" s="42">
        <f t="shared" si="9"/>
        <v>229.63333903455219</v>
      </c>
      <c r="F100" s="42">
        <f t="shared" si="9"/>
        <v>0</v>
      </c>
      <c r="G100" s="42">
        <f t="shared" si="9"/>
        <v>224.55013022862778</v>
      </c>
    </row>
    <row r="101" spans="1:7" ht="31.5">
      <c r="A101" s="46" t="s">
        <v>100</v>
      </c>
      <c r="B101" s="42">
        <f>B85+B84+B83+B58</f>
        <v>32.08405732382311</v>
      </c>
      <c r="C101" s="42">
        <f t="shared" ref="C101:G101" si="10">C85+C84+C83+C58</f>
        <v>0</v>
      </c>
      <c r="D101" s="42">
        <f t="shared" si="10"/>
        <v>0</v>
      </c>
      <c r="E101" s="42">
        <f t="shared" si="10"/>
        <v>7.497025378811041</v>
      </c>
      <c r="F101" s="42">
        <f t="shared" si="10"/>
        <v>0</v>
      </c>
      <c r="G101" s="42">
        <f t="shared" si="10"/>
        <v>65.544526841057092</v>
      </c>
    </row>
    <row r="102" spans="1:7" ht="31.5">
      <c r="A102" s="47" t="s">
        <v>101</v>
      </c>
      <c r="B102" s="42">
        <f>B86+B19</f>
        <v>33.479616559307743</v>
      </c>
      <c r="C102" s="42">
        <f>C86+C19</f>
        <v>0</v>
      </c>
      <c r="D102" s="42">
        <f>D86+D19</f>
        <v>0</v>
      </c>
      <c r="E102" s="42">
        <f>E86+E19</f>
        <v>11.419213788544747</v>
      </c>
      <c r="F102" s="42">
        <f>F86+F19</f>
        <v>0</v>
      </c>
      <c r="G102" s="42">
        <f>G86+G19</f>
        <v>68.052859929164029</v>
      </c>
    </row>
    <row r="103" spans="1:7" ht="31.5">
      <c r="A103" s="48" t="s">
        <v>102</v>
      </c>
      <c r="B103" s="42">
        <f>B20+B33</f>
        <v>307.33856664289004</v>
      </c>
      <c r="C103" s="42">
        <f t="shared" ref="C103:G103" si="11">C20+C33</f>
        <v>0</v>
      </c>
      <c r="D103" s="42">
        <f t="shared" si="11"/>
        <v>3.547589716684155</v>
      </c>
      <c r="E103" s="42">
        <f t="shared" si="11"/>
        <v>136.49369924023398</v>
      </c>
      <c r="F103" s="42">
        <f t="shared" si="11"/>
        <v>0</v>
      </c>
      <c r="G103" s="42">
        <f t="shared" si="11"/>
        <v>1020.73092694756</v>
      </c>
    </row>
    <row r="104" spans="1:7" ht="31.5">
      <c r="A104" s="49" t="s">
        <v>103</v>
      </c>
      <c r="B104" s="42">
        <f>B88+B87+B34</f>
        <v>471.05646834349233</v>
      </c>
      <c r="C104" s="42">
        <f>C88+C87+C34</f>
        <v>0</v>
      </c>
      <c r="D104" s="42">
        <f>D88+D87+D34</f>
        <v>0</v>
      </c>
      <c r="E104" s="42">
        <f>E88+E87+E34</f>
        <v>229.44577542284105</v>
      </c>
      <c r="F104" s="42">
        <f>F88+F87+F34</f>
        <v>0</v>
      </c>
      <c r="G104" s="42">
        <f>G88+G87+G34</f>
        <v>1670.9816032319798</v>
      </c>
    </row>
    <row r="105" spans="1:7" ht="31.5">
      <c r="A105" s="62" t="s">
        <v>62</v>
      </c>
      <c r="B105" s="42">
        <f>B35+B59</f>
        <v>245.98424242211007</v>
      </c>
      <c r="C105" s="42">
        <f>C35+C59</f>
        <v>0</v>
      </c>
      <c r="D105" s="42">
        <f>D35+D59</f>
        <v>0</v>
      </c>
      <c r="E105" s="42">
        <f>E35+E59</f>
        <v>86.881385223688739</v>
      </c>
      <c r="F105" s="42">
        <f>F35+F59</f>
        <v>0</v>
      </c>
      <c r="G105" s="42">
        <f>G35+G59</f>
        <v>647.61993794283421</v>
      </c>
    </row>
  </sheetData>
  <mergeCells count="1">
    <mergeCell ref="A2:G2"/>
  </mergeCells>
  <pageMargins left="0.70866141732283472" right="0.16" top="0.55000000000000004" bottom="0.74803149606299213" header="0.31496062992125984" footer="0.31496062992125984"/>
  <pageSetup paperSize="9" scale="4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5"/>
  <sheetViews>
    <sheetView zoomScale="90" zoomScaleNormal="90" workbookViewId="0">
      <pane xSplit="1" ySplit="3" topLeftCell="B4" activePane="bottomRight" state="frozenSplit"/>
      <selection pane="topRight" activeCell="B1" sqref="B1"/>
      <selection pane="bottomLeft" activeCell="A4" sqref="A4"/>
      <selection pane="bottomRight" activeCell="B42" sqref="B42:G59"/>
    </sheetView>
  </sheetViews>
  <sheetFormatPr defaultRowHeight="15"/>
  <cols>
    <col min="1" max="1" width="70.140625" customWidth="1"/>
    <col min="2" max="7" width="24.42578125" customWidth="1"/>
  </cols>
  <sheetData>
    <row r="1" spans="1:7" ht="15.75">
      <c r="G1" s="61" t="s">
        <v>149</v>
      </c>
    </row>
    <row r="2" spans="1:7" ht="61.5" customHeight="1">
      <c r="A2" s="64" t="s">
        <v>109</v>
      </c>
      <c r="B2" s="64"/>
      <c r="C2" s="64"/>
      <c r="D2" s="64"/>
      <c r="E2" s="64"/>
      <c r="F2" s="64"/>
      <c r="G2" s="64"/>
    </row>
    <row r="3" spans="1:7" ht="55.5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</row>
    <row r="4" spans="1:7" ht="31.5">
      <c r="A4" s="5" t="s">
        <v>7</v>
      </c>
      <c r="B4" s="6">
        <v>155.07415287867906</v>
      </c>
      <c r="C4" s="6">
        <v>4.4189485657348992</v>
      </c>
      <c r="D4" s="6">
        <v>0</v>
      </c>
      <c r="E4" s="6">
        <v>180.65300127307091</v>
      </c>
      <c r="F4" s="6">
        <v>0</v>
      </c>
      <c r="G4" s="6">
        <v>0</v>
      </c>
    </row>
    <row r="5" spans="1:7" ht="15.75">
      <c r="A5" s="5" t="s">
        <v>8</v>
      </c>
      <c r="B5" s="6">
        <v>1.0529233938907174</v>
      </c>
      <c r="C5" s="6">
        <v>4.601535057528884</v>
      </c>
      <c r="D5" s="6">
        <v>0</v>
      </c>
      <c r="E5" s="6">
        <v>6.0112813954097444</v>
      </c>
      <c r="F5" s="6">
        <v>0</v>
      </c>
      <c r="G5" s="6">
        <v>0</v>
      </c>
    </row>
    <row r="6" spans="1:7" ht="15.75">
      <c r="A6" s="7" t="s">
        <v>9</v>
      </c>
      <c r="B6" s="8">
        <f>SUM(B4:B5)</f>
        <v>156.12707627256978</v>
      </c>
      <c r="C6" s="8">
        <f t="shared" ref="C6:G6" si="0">SUM(C4:C5)</f>
        <v>9.0204836232637824</v>
      </c>
      <c r="D6" s="8">
        <f t="shared" si="0"/>
        <v>0</v>
      </c>
      <c r="E6" s="8">
        <f t="shared" si="0"/>
        <v>186.66428266848067</v>
      </c>
      <c r="F6" s="8">
        <f t="shared" si="0"/>
        <v>0</v>
      </c>
      <c r="G6" s="8">
        <f t="shared" si="0"/>
        <v>0</v>
      </c>
    </row>
    <row r="7" spans="1:7" ht="15.75">
      <c r="A7" s="5" t="s">
        <v>10</v>
      </c>
      <c r="B7" s="6">
        <v>1211.3848558329744</v>
      </c>
      <c r="C7" s="6">
        <v>6.9236538265444709</v>
      </c>
      <c r="D7" s="6">
        <v>15.276828554044792</v>
      </c>
      <c r="E7" s="6">
        <v>0</v>
      </c>
      <c r="F7" s="6">
        <v>0</v>
      </c>
      <c r="G7" s="6">
        <v>0</v>
      </c>
    </row>
    <row r="8" spans="1:7" ht="31.5">
      <c r="A8" s="5" t="s">
        <v>11</v>
      </c>
      <c r="B8" s="6">
        <v>927.01491260997</v>
      </c>
      <c r="C8" s="6">
        <v>69.690265486725664</v>
      </c>
      <c r="D8" s="6">
        <v>0</v>
      </c>
      <c r="E8" s="6">
        <v>773.00057047970483</v>
      </c>
      <c r="F8" s="6">
        <v>0</v>
      </c>
      <c r="G8" s="6">
        <v>0</v>
      </c>
    </row>
    <row r="9" spans="1:7" ht="31.5">
      <c r="A9" s="10" t="s">
        <v>12</v>
      </c>
      <c r="B9" s="6">
        <v>2360.6142092526702</v>
      </c>
      <c r="C9" s="6">
        <v>72.123844091010596</v>
      </c>
      <c r="D9" s="6">
        <v>45.803634978006464</v>
      </c>
      <c r="E9" s="6">
        <v>534.00752112676059</v>
      </c>
      <c r="F9" s="6">
        <v>37.606385915492965</v>
      </c>
      <c r="G9" s="6">
        <v>0</v>
      </c>
    </row>
    <row r="10" spans="1:7" ht="15.75">
      <c r="A10" s="10" t="s">
        <v>13</v>
      </c>
      <c r="B10" s="6">
        <v>1283.8110822942645</v>
      </c>
      <c r="C10" s="6">
        <v>112</v>
      </c>
      <c r="D10" s="6">
        <v>164.10144389027431</v>
      </c>
      <c r="E10" s="6">
        <v>121.00157142857144</v>
      </c>
      <c r="F10" s="6">
        <v>19.64207142857143</v>
      </c>
      <c r="G10" s="6">
        <v>0</v>
      </c>
    </row>
    <row r="11" spans="1:7" ht="15.75">
      <c r="A11" s="10" t="s">
        <v>14</v>
      </c>
      <c r="B11" s="6">
        <v>4595.2028145946624</v>
      </c>
      <c r="C11" s="6">
        <v>234.83214285714288</v>
      </c>
      <c r="D11" s="6">
        <v>110.4177279625648</v>
      </c>
      <c r="E11" s="6">
        <v>355.67768460111319</v>
      </c>
      <c r="F11" s="6">
        <v>6.6101076066790343</v>
      </c>
      <c r="G11" s="6">
        <v>188.62327188940091</v>
      </c>
    </row>
    <row r="12" spans="1:7" ht="15.75">
      <c r="A12" s="11" t="s">
        <v>15</v>
      </c>
      <c r="B12" s="8">
        <f>SUM(B7:B11)</f>
        <v>10378.027874584543</v>
      </c>
      <c r="C12" s="8">
        <f t="shared" ref="C12:G12" si="1">SUM(C7:C11)</f>
        <v>495.56990626142363</v>
      </c>
      <c r="D12" s="8">
        <f t="shared" si="1"/>
        <v>335.59963538489035</v>
      </c>
      <c r="E12" s="8">
        <f t="shared" si="1"/>
        <v>1783.68734763615</v>
      </c>
      <c r="F12" s="8">
        <f t="shared" si="1"/>
        <v>63.858564950743428</v>
      </c>
      <c r="G12" s="8">
        <f t="shared" si="1"/>
        <v>188.62327188940091</v>
      </c>
    </row>
    <row r="13" spans="1:7" ht="15.75">
      <c r="A13" s="12" t="s">
        <v>16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</row>
    <row r="14" spans="1:7" ht="15.75">
      <c r="A14" s="12" t="s">
        <v>17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</row>
    <row r="15" spans="1:7" ht="31.5">
      <c r="A15" s="5" t="s">
        <v>18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1:7" ht="15.75">
      <c r="A16" s="5" t="s">
        <v>19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 ht="15.75">
      <c r="A17" s="5" t="s">
        <v>20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1:7" ht="15.75">
      <c r="A18" s="5" t="s">
        <v>21</v>
      </c>
      <c r="B18" s="6">
        <v>0</v>
      </c>
      <c r="C18" s="6">
        <v>0</v>
      </c>
      <c r="D18" s="6">
        <v>0</v>
      </c>
      <c r="E18" s="6">
        <v>1.4723936621028682</v>
      </c>
      <c r="F18" s="6">
        <v>0</v>
      </c>
      <c r="G18" s="6">
        <v>0</v>
      </c>
    </row>
    <row r="19" spans="1:7" ht="31.5">
      <c r="A19" s="13" t="s">
        <v>22</v>
      </c>
      <c r="B19" s="6">
        <v>653.78995620437956</v>
      </c>
      <c r="C19" s="6">
        <v>0</v>
      </c>
      <c r="D19" s="6">
        <v>0</v>
      </c>
      <c r="E19" s="6">
        <v>392.27408866995074</v>
      </c>
      <c r="F19" s="6">
        <v>0</v>
      </c>
      <c r="G19" s="6">
        <v>2642.9503663092523</v>
      </c>
    </row>
    <row r="20" spans="1:7" ht="31.5">
      <c r="A20" s="14" t="s">
        <v>23</v>
      </c>
      <c r="B20" s="6">
        <v>903.83589506820567</v>
      </c>
      <c r="C20" s="6">
        <v>0</v>
      </c>
      <c r="D20" s="6">
        <v>65.449410283315842</v>
      </c>
      <c r="E20" s="6">
        <v>676.40378354319921</v>
      </c>
      <c r="F20" s="6">
        <v>0</v>
      </c>
      <c r="G20" s="6">
        <v>3293.5054946953624</v>
      </c>
    </row>
    <row r="21" spans="1:7" ht="15.75">
      <c r="A21" s="7" t="s">
        <v>24</v>
      </c>
      <c r="B21" s="8">
        <f>SUM(B13:B20)</f>
        <v>1557.6258512725854</v>
      </c>
      <c r="C21" s="8">
        <f t="shared" ref="C21:G21" si="2">SUM(C13:C20)</f>
        <v>0</v>
      </c>
      <c r="D21" s="8">
        <f t="shared" si="2"/>
        <v>65.449410283315842</v>
      </c>
      <c r="E21" s="8">
        <f t="shared" si="2"/>
        <v>1070.1502658752529</v>
      </c>
      <c r="F21" s="8">
        <f t="shared" si="2"/>
        <v>0</v>
      </c>
      <c r="G21" s="8">
        <f t="shared" si="2"/>
        <v>5936.4558610046151</v>
      </c>
    </row>
    <row r="22" spans="1:7" ht="15.75">
      <c r="A22" s="12" t="s">
        <v>25</v>
      </c>
      <c r="B22" s="6">
        <v>0</v>
      </c>
      <c r="C22" s="6">
        <v>0</v>
      </c>
      <c r="D22" s="6">
        <v>0</v>
      </c>
      <c r="E22" s="6">
        <v>0.63696723744639439</v>
      </c>
      <c r="F22" s="6">
        <v>0</v>
      </c>
      <c r="G22" s="6">
        <v>12.602478116343491</v>
      </c>
    </row>
    <row r="23" spans="1:7" ht="15.75">
      <c r="A23" s="12" t="s">
        <v>26</v>
      </c>
      <c r="B23" s="6">
        <v>22.669493134140232</v>
      </c>
      <c r="C23" s="6">
        <v>0</v>
      </c>
      <c r="D23" s="6">
        <v>0</v>
      </c>
      <c r="E23" s="6">
        <v>23.621508421027187</v>
      </c>
      <c r="F23" s="6">
        <v>0</v>
      </c>
      <c r="G23" s="6">
        <v>160.26785818436036</v>
      </c>
    </row>
    <row r="24" spans="1:7" ht="15.75">
      <c r="A24" s="5" t="s">
        <v>27</v>
      </c>
      <c r="B24" s="6">
        <v>0</v>
      </c>
      <c r="C24" s="6">
        <v>0</v>
      </c>
      <c r="D24" s="6">
        <v>0</v>
      </c>
      <c r="E24" s="6">
        <v>521.15381771963121</v>
      </c>
      <c r="F24" s="6">
        <v>0</v>
      </c>
      <c r="G24" s="6">
        <v>0</v>
      </c>
    </row>
    <row r="25" spans="1:7" ht="15.75">
      <c r="A25" s="15" t="s">
        <v>28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1:7" ht="15.75">
      <c r="A26" s="12" t="s">
        <v>29</v>
      </c>
      <c r="B26" s="6">
        <v>167.81157383121791</v>
      </c>
      <c r="C26" s="6">
        <v>0</v>
      </c>
      <c r="D26" s="6">
        <v>0</v>
      </c>
      <c r="E26" s="6">
        <v>118.00832983490622</v>
      </c>
      <c r="F26" s="6">
        <v>0</v>
      </c>
      <c r="G26" s="6">
        <v>808.13099041533542</v>
      </c>
    </row>
    <row r="27" spans="1:7" ht="15.75">
      <c r="A27" s="12" t="s">
        <v>30</v>
      </c>
      <c r="B27" s="6">
        <v>32.905697560975618</v>
      </c>
      <c r="C27" s="6">
        <v>0</v>
      </c>
      <c r="D27" s="6">
        <v>0</v>
      </c>
      <c r="E27" s="6">
        <v>19.028432407416386</v>
      </c>
      <c r="F27" s="6">
        <v>0</v>
      </c>
      <c r="G27" s="6">
        <v>125.66737502649988</v>
      </c>
    </row>
    <row r="28" spans="1:7" ht="15.75">
      <c r="A28" s="15" t="s">
        <v>31</v>
      </c>
      <c r="B28" s="6">
        <v>144.89179940148691</v>
      </c>
      <c r="C28" s="6">
        <v>0</v>
      </c>
      <c r="D28" s="6">
        <v>11.035950741852302</v>
      </c>
      <c r="E28" s="6">
        <v>89.034990692617527</v>
      </c>
      <c r="F28" s="6">
        <v>0</v>
      </c>
      <c r="G28" s="6">
        <v>637.7009633642931</v>
      </c>
    </row>
    <row r="29" spans="1:7" ht="15.75">
      <c r="A29" s="12" t="s">
        <v>32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</row>
    <row r="30" spans="1:7" ht="15.75">
      <c r="A30" s="12" t="s">
        <v>33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</row>
    <row r="31" spans="1:7" ht="15.75">
      <c r="A31" s="16" t="s">
        <v>34</v>
      </c>
      <c r="B31" s="6">
        <v>0</v>
      </c>
      <c r="C31" s="6">
        <v>0</v>
      </c>
      <c r="D31" s="6">
        <v>0</v>
      </c>
      <c r="E31" s="6">
        <v>18.566729609511693</v>
      </c>
      <c r="F31" s="6">
        <v>0</v>
      </c>
      <c r="G31" s="6">
        <v>0</v>
      </c>
    </row>
    <row r="32" spans="1:7" ht="15.75">
      <c r="A32" s="17" t="s">
        <v>35</v>
      </c>
      <c r="B32" s="6">
        <v>5.0122058823529407</v>
      </c>
      <c r="C32" s="6">
        <v>0</v>
      </c>
      <c r="D32" s="6">
        <v>0</v>
      </c>
      <c r="E32" s="6">
        <v>1.3103945853551788</v>
      </c>
      <c r="F32" s="6">
        <v>0</v>
      </c>
      <c r="G32" s="6">
        <v>25.547003749791013</v>
      </c>
    </row>
    <row r="33" spans="1:7" ht="15.75">
      <c r="A33" s="18" t="s">
        <v>36</v>
      </c>
      <c r="B33" s="6">
        <v>9.2345382889042753</v>
      </c>
      <c r="C33" s="6">
        <v>0</v>
      </c>
      <c r="D33" s="6">
        <v>0</v>
      </c>
      <c r="E33" s="6">
        <v>1.7855172165667024</v>
      </c>
      <c r="F33" s="6">
        <v>0</v>
      </c>
      <c r="G33" s="6">
        <v>696.76257835707804</v>
      </c>
    </row>
    <row r="34" spans="1:7" ht="31.5">
      <c r="A34" s="19" t="s">
        <v>37</v>
      </c>
      <c r="B34" s="6">
        <v>27.025113970588237</v>
      </c>
      <c r="C34" s="6">
        <v>0</v>
      </c>
      <c r="D34" s="6">
        <v>0</v>
      </c>
      <c r="E34" s="6">
        <v>16.153380402592727</v>
      </c>
      <c r="F34" s="6">
        <v>0</v>
      </c>
      <c r="G34" s="6">
        <v>67.985287476079108</v>
      </c>
    </row>
    <row r="35" spans="1:7" ht="15.75">
      <c r="A35" s="20" t="s">
        <v>38</v>
      </c>
      <c r="B35" s="6">
        <v>171.12316097560975</v>
      </c>
      <c r="C35" s="6">
        <v>0</v>
      </c>
      <c r="D35" s="6">
        <v>0</v>
      </c>
      <c r="E35" s="6">
        <v>98.937893806345784</v>
      </c>
      <c r="F35" s="6">
        <v>0</v>
      </c>
      <c r="G35" s="6">
        <v>545.67309376006438</v>
      </c>
    </row>
    <row r="36" spans="1:7" ht="15.75">
      <c r="A36" s="21" t="s">
        <v>39</v>
      </c>
      <c r="B36" s="8">
        <f>SUM(B22:B35)</f>
        <v>580.67358304527579</v>
      </c>
      <c r="C36" s="8">
        <f t="shared" ref="C36:G36" si="3">SUM(C22:C35)</f>
        <v>0</v>
      </c>
      <c r="D36" s="8">
        <f t="shared" si="3"/>
        <v>11.035950741852302</v>
      </c>
      <c r="E36" s="8">
        <f t="shared" si="3"/>
        <v>908.23796193341695</v>
      </c>
      <c r="F36" s="8">
        <f t="shared" si="3"/>
        <v>0</v>
      </c>
      <c r="G36" s="8">
        <f t="shared" si="3"/>
        <v>3080.3376284498445</v>
      </c>
    </row>
    <row r="37" spans="1:7" ht="15.75">
      <c r="A37" s="10" t="s">
        <v>40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1:7" ht="15.75">
      <c r="A38" s="12" t="s">
        <v>41</v>
      </c>
      <c r="B38" s="6">
        <v>248.88048308258448</v>
      </c>
      <c r="C38" s="6">
        <v>0</v>
      </c>
      <c r="D38" s="6">
        <v>0</v>
      </c>
      <c r="E38" s="6">
        <v>111.99465630977453</v>
      </c>
      <c r="F38" s="6">
        <v>0</v>
      </c>
      <c r="G38" s="6">
        <v>756.32039352534741</v>
      </c>
    </row>
    <row r="39" spans="1:7" ht="31.5">
      <c r="A39" s="16" t="s">
        <v>42</v>
      </c>
      <c r="B39" s="6">
        <v>433.41749433962269</v>
      </c>
      <c r="C39" s="6">
        <v>1.1065133738762283</v>
      </c>
      <c r="D39" s="6">
        <v>0</v>
      </c>
      <c r="E39" s="6">
        <v>165.00754285714285</v>
      </c>
      <c r="F39" s="6">
        <v>0</v>
      </c>
      <c r="G39" s="6">
        <v>0</v>
      </c>
    </row>
    <row r="40" spans="1:7" ht="15.75">
      <c r="A40" s="22" t="s">
        <v>43</v>
      </c>
      <c r="B40" s="6">
        <v>412.12157147227737</v>
      </c>
      <c r="C40" s="6">
        <v>0</v>
      </c>
      <c r="D40" s="6">
        <v>0</v>
      </c>
      <c r="E40" s="6">
        <v>838.00519115044244</v>
      </c>
      <c r="F40" s="6">
        <v>0</v>
      </c>
      <c r="G40" s="6">
        <v>0</v>
      </c>
    </row>
    <row r="41" spans="1:7" ht="15.75">
      <c r="A41" s="23" t="s">
        <v>44</v>
      </c>
      <c r="B41" s="8">
        <f>SUM(B37:B40)</f>
        <v>1094.4195488944845</v>
      </c>
      <c r="C41" s="8">
        <f t="shared" ref="C41:G41" si="4">SUM(C37:C40)</f>
        <v>1.1065133738762283</v>
      </c>
      <c r="D41" s="8">
        <f t="shared" si="4"/>
        <v>0</v>
      </c>
      <c r="E41" s="8">
        <f t="shared" si="4"/>
        <v>1115.0073903173598</v>
      </c>
      <c r="F41" s="8">
        <f t="shared" si="4"/>
        <v>0</v>
      </c>
      <c r="G41" s="8">
        <f t="shared" si="4"/>
        <v>756.32039352534741</v>
      </c>
    </row>
    <row r="42" spans="1:7" ht="15.75">
      <c r="A42" s="10" t="s">
        <v>45</v>
      </c>
      <c r="B42" s="6">
        <v>840.6532041396099</v>
      </c>
      <c r="C42" s="6">
        <v>0</v>
      </c>
      <c r="D42" s="6">
        <v>0</v>
      </c>
      <c r="E42" s="6">
        <v>1253.8241064087063</v>
      </c>
      <c r="F42" s="6">
        <v>113.7265792019347</v>
      </c>
      <c r="G42" s="6">
        <v>0</v>
      </c>
    </row>
    <row r="43" spans="1:7" ht="15.75">
      <c r="A43" s="15" t="s">
        <v>49</v>
      </c>
      <c r="B43" s="6">
        <v>175.00652898067955</v>
      </c>
      <c r="C43" s="6">
        <v>0</v>
      </c>
      <c r="D43" s="6">
        <v>0</v>
      </c>
      <c r="E43" s="6">
        <v>48.642537061224211</v>
      </c>
      <c r="F43" s="6">
        <v>0</v>
      </c>
      <c r="G43" s="6">
        <v>420.39005621681645</v>
      </c>
    </row>
    <row r="44" spans="1:7" ht="31.5">
      <c r="A44" s="10" t="s">
        <v>46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</row>
    <row r="45" spans="1:7" ht="15.75">
      <c r="A45" s="15" t="s">
        <v>47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</row>
    <row r="46" spans="1:7" ht="15.75">
      <c r="A46" s="15" t="s">
        <v>48</v>
      </c>
      <c r="B46" s="6">
        <v>0</v>
      </c>
      <c r="C46" s="6">
        <v>0</v>
      </c>
      <c r="D46" s="6">
        <v>0</v>
      </c>
      <c r="E46" s="52">
        <v>0</v>
      </c>
      <c r="F46" s="6">
        <v>0</v>
      </c>
      <c r="G46" s="6">
        <v>0</v>
      </c>
    </row>
    <row r="47" spans="1:7" ht="15.75">
      <c r="A47" s="15" t="s">
        <v>50</v>
      </c>
      <c r="B47" s="6">
        <v>153.34773843225321</v>
      </c>
      <c r="C47" s="6">
        <v>0</v>
      </c>
      <c r="D47" s="6">
        <v>0</v>
      </c>
      <c r="E47" s="6">
        <v>50.905912594835947</v>
      </c>
      <c r="F47" s="6">
        <v>0</v>
      </c>
      <c r="G47" s="6">
        <v>419.04455968858133</v>
      </c>
    </row>
    <row r="48" spans="1:7" ht="15.75">
      <c r="A48" s="15" t="s">
        <v>51</v>
      </c>
      <c r="B48" s="6">
        <v>101.01310578279268</v>
      </c>
      <c r="C48" s="6">
        <v>0</v>
      </c>
      <c r="D48" s="6">
        <v>0</v>
      </c>
      <c r="E48" s="6">
        <v>40.701605700712598</v>
      </c>
      <c r="F48" s="6">
        <v>0</v>
      </c>
      <c r="G48" s="6">
        <v>398.7368092737953</v>
      </c>
    </row>
    <row r="49" spans="1:7" ht="31.5">
      <c r="A49" s="24" t="s">
        <v>52</v>
      </c>
      <c r="B49" s="6">
        <v>1469.7024542826223</v>
      </c>
      <c r="C49" s="6">
        <v>1.6896000000000002</v>
      </c>
      <c r="D49" s="6">
        <v>0</v>
      </c>
      <c r="E49" s="6">
        <v>261.00547258064512</v>
      </c>
      <c r="F49" s="6">
        <v>0</v>
      </c>
      <c r="G49" s="6">
        <v>2908.9544953578388</v>
      </c>
    </row>
    <row r="50" spans="1:7" ht="15.75">
      <c r="A50" s="10" t="s">
        <v>53</v>
      </c>
      <c r="B50" s="6">
        <v>1285.5650546975612</v>
      </c>
      <c r="C50" s="6">
        <v>0</v>
      </c>
      <c r="D50" s="6">
        <v>0</v>
      </c>
      <c r="E50" s="6">
        <v>19.077788635381857</v>
      </c>
      <c r="F50" s="6">
        <v>0</v>
      </c>
      <c r="G50" s="6">
        <v>0</v>
      </c>
    </row>
    <row r="51" spans="1:7" ht="15.75">
      <c r="A51" s="24" t="s">
        <v>54</v>
      </c>
      <c r="B51" s="52">
        <v>12.499500000000001</v>
      </c>
      <c r="C51" s="6">
        <v>0</v>
      </c>
      <c r="D51" s="6">
        <v>0</v>
      </c>
      <c r="E51" s="6">
        <v>8.5944374999999997</v>
      </c>
      <c r="F51" s="6">
        <v>0</v>
      </c>
      <c r="G51" s="6">
        <v>0</v>
      </c>
    </row>
    <row r="52" spans="1:7" ht="31.5">
      <c r="A52" s="24" t="s">
        <v>55</v>
      </c>
      <c r="B52" s="6">
        <v>554.9735728561277</v>
      </c>
      <c r="C52" s="6">
        <v>0</v>
      </c>
      <c r="D52" s="6">
        <v>0</v>
      </c>
      <c r="E52" s="6">
        <v>41</v>
      </c>
      <c r="F52" s="6">
        <v>0</v>
      </c>
      <c r="G52" s="6">
        <v>0</v>
      </c>
    </row>
    <row r="53" spans="1:7" ht="15.75">
      <c r="A53" s="10" t="s">
        <v>56</v>
      </c>
      <c r="B53" s="6">
        <v>0</v>
      </c>
      <c r="C53" s="6">
        <v>0</v>
      </c>
      <c r="D53" s="6">
        <v>0</v>
      </c>
      <c r="E53" s="6">
        <v>0.71485714285714286</v>
      </c>
      <c r="F53" s="6">
        <v>0</v>
      </c>
      <c r="G53" s="6">
        <v>0</v>
      </c>
    </row>
    <row r="54" spans="1:7" ht="15.75">
      <c r="A54" s="10" t="s">
        <v>57</v>
      </c>
      <c r="B54" s="6">
        <v>0</v>
      </c>
      <c r="C54" s="6">
        <v>0</v>
      </c>
      <c r="D54" s="6">
        <v>0</v>
      </c>
      <c r="E54" s="6">
        <v>26</v>
      </c>
      <c r="F54" s="6">
        <v>0</v>
      </c>
      <c r="G54" s="6">
        <v>0</v>
      </c>
    </row>
    <row r="55" spans="1:7" ht="15.75">
      <c r="A55" s="5" t="s">
        <v>58</v>
      </c>
      <c r="B55" s="6">
        <v>0</v>
      </c>
      <c r="C55" s="6">
        <v>0</v>
      </c>
      <c r="D55" s="6">
        <v>0</v>
      </c>
      <c r="E55" s="6">
        <v>0.14670909238239865</v>
      </c>
      <c r="F55" s="6">
        <v>0</v>
      </c>
      <c r="G55" s="6">
        <v>0</v>
      </c>
    </row>
    <row r="56" spans="1:7" ht="31.5">
      <c r="A56" s="25" t="s">
        <v>59</v>
      </c>
      <c r="B56" s="6">
        <v>1310.2145267745955</v>
      </c>
      <c r="C56" s="6">
        <v>0</v>
      </c>
      <c r="D56" s="6">
        <v>0</v>
      </c>
      <c r="E56" s="6">
        <v>594.37650512129198</v>
      </c>
      <c r="F56" s="6">
        <v>0</v>
      </c>
      <c r="G56" s="6">
        <v>0</v>
      </c>
    </row>
    <row r="57" spans="1:7" ht="15.75">
      <c r="A57" s="26" t="s">
        <v>60</v>
      </c>
      <c r="B57" s="6">
        <v>20.001013024602024</v>
      </c>
      <c r="C57" s="6">
        <v>0</v>
      </c>
      <c r="D57" s="6">
        <v>0</v>
      </c>
      <c r="E57" s="6">
        <v>2.9956779661016948</v>
      </c>
      <c r="F57" s="6">
        <v>0</v>
      </c>
      <c r="G57" s="6">
        <v>47.674684611526423</v>
      </c>
    </row>
    <row r="58" spans="1:7" ht="15.75">
      <c r="A58" s="27" t="s">
        <v>61</v>
      </c>
      <c r="B58" s="6">
        <v>1431.8991666131581</v>
      </c>
      <c r="C58" s="6">
        <v>0</v>
      </c>
      <c r="D58" s="6">
        <v>0</v>
      </c>
      <c r="E58" s="6">
        <v>300.00071823126234</v>
      </c>
      <c r="F58" s="6">
        <v>0</v>
      </c>
      <c r="G58" s="6">
        <v>2883.1104969903108</v>
      </c>
    </row>
    <row r="59" spans="1:7" ht="31.5">
      <c r="A59" s="28" t="s">
        <v>62</v>
      </c>
      <c r="B59" s="6">
        <v>797.42659660227991</v>
      </c>
      <c r="C59" s="6">
        <v>0</v>
      </c>
      <c r="D59" s="6">
        <v>0</v>
      </c>
      <c r="E59" s="6">
        <v>264.71572096996545</v>
      </c>
      <c r="F59" s="6">
        <v>0</v>
      </c>
      <c r="G59" s="6">
        <v>2274.8279682971015</v>
      </c>
    </row>
    <row r="60" spans="1:7" ht="15.75">
      <c r="A60" s="11" t="s">
        <v>63</v>
      </c>
      <c r="B60" s="8">
        <f>SUM(B42:B59)</f>
        <v>8152.3024621862824</v>
      </c>
      <c r="C60" s="8">
        <f t="shared" ref="C60:G60" si="5">SUM(C42:C59)</f>
        <v>1.6896000000000002</v>
      </c>
      <c r="D60" s="8">
        <f t="shared" si="5"/>
        <v>0</v>
      </c>
      <c r="E60" s="8">
        <f t="shared" si="5"/>
        <v>2912.7020490053669</v>
      </c>
      <c r="F60" s="8">
        <f t="shared" si="5"/>
        <v>113.7265792019347</v>
      </c>
      <c r="G60" s="8">
        <f t="shared" si="5"/>
        <v>9352.7390704359714</v>
      </c>
    </row>
    <row r="61" spans="1:7" ht="15.75">
      <c r="A61" s="24" t="s">
        <v>64</v>
      </c>
      <c r="B61" s="6">
        <v>20.006400000000003</v>
      </c>
      <c r="C61" s="6">
        <v>0</v>
      </c>
      <c r="D61" s="6">
        <v>0</v>
      </c>
      <c r="E61" s="6">
        <v>19.640464180291595</v>
      </c>
      <c r="F61" s="6">
        <v>0</v>
      </c>
      <c r="G61" s="6">
        <v>0</v>
      </c>
    </row>
    <row r="62" spans="1:7" ht="15.75">
      <c r="A62" s="24" t="s">
        <v>65</v>
      </c>
      <c r="B62" s="6">
        <v>0</v>
      </c>
      <c r="C62" s="6">
        <v>0</v>
      </c>
      <c r="D62" s="6">
        <v>0</v>
      </c>
      <c r="E62" s="6">
        <v>25.612363636363632</v>
      </c>
      <c r="F62" s="6">
        <v>0</v>
      </c>
      <c r="G62" s="6">
        <v>0</v>
      </c>
    </row>
    <row r="63" spans="1:7" ht="15.75">
      <c r="A63" s="24" t="s">
        <v>66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</row>
    <row r="64" spans="1:7" ht="15.75">
      <c r="A64" s="24" t="s">
        <v>67</v>
      </c>
      <c r="B64" s="6">
        <v>0</v>
      </c>
      <c r="C64" s="6">
        <v>0</v>
      </c>
      <c r="D64" s="6">
        <v>0</v>
      </c>
      <c r="E64" s="6">
        <v>60.903955476329621</v>
      </c>
      <c r="F64" s="6">
        <v>0</v>
      </c>
      <c r="G64" s="6">
        <v>0</v>
      </c>
    </row>
    <row r="65" spans="1:7" ht="31.5">
      <c r="A65" s="10" t="s">
        <v>68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21329.765319463706</v>
      </c>
    </row>
    <row r="66" spans="1:7" ht="15.75">
      <c r="A66" s="29" t="s">
        <v>69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653.30099560258247</v>
      </c>
    </row>
    <row r="67" spans="1:7" ht="15.75">
      <c r="A67" s="30" t="s">
        <v>70</v>
      </c>
      <c r="B67" s="6">
        <v>0</v>
      </c>
      <c r="C67" s="6">
        <v>0</v>
      </c>
      <c r="D67" s="6">
        <v>0</v>
      </c>
      <c r="E67" s="6">
        <v>5.5970280619319306</v>
      </c>
      <c r="F67" s="6">
        <v>0</v>
      </c>
      <c r="G67" s="6">
        <v>0</v>
      </c>
    </row>
    <row r="68" spans="1:7" ht="15.75">
      <c r="A68" s="10" t="s">
        <v>71</v>
      </c>
      <c r="B68" s="6">
        <v>3.8996487289612984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</row>
    <row r="69" spans="1:7" ht="15.75">
      <c r="A69" s="24" t="s">
        <v>72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</row>
    <row r="70" spans="1:7" ht="15.75">
      <c r="A70" s="31" t="s">
        <v>73</v>
      </c>
      <c r="B70" s="8">
        <f>SUM(B61:B69)</f>
        <v>23.906048728961302</v>
      </c>
      <c r="C70" s="8">
        <f t="shared" ref="C70:G70" si="6">SUM(C61:C69)</f>
        <v>0</v>
      </c>
      <c r="D70" s="8">
        <f t="shared" si="6"/>
        <v>0</v>
      </c>
      <c r="E70" s="8">
        <f t="shared" si="6"/>
        <v>111.75381135491678</v>
      </c>
      <c r="F70" s="8">
        <f t="shared" si="6"/>
        <v>0</v>
      </c>
      <c r="G70" s="8">
        <f t="shared" si="6"/>
        <v>21983.066315066288</v>
      </c>
    </row>
    <row r="71" spans="1:7" ht="15.75">
      <c r="A71" s="15" t="s">
        <v>74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</row>
    <row r="72" spans="1:7" ht="15.75">
      <c r="A72" s="15" t="s">
        <v>75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</row>
    <row r="73" spans="1:7" ht="15.75">
      <c r="A73" s="15" t="s">
        <v>76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</row>
    <row r="74" spans="1:7" ht="15.75">
      <c r="A74" s="15" t="s">
        <v>77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</row>
    <row r="75" spans="1:7" ht="15.75">
      <c r="A75" s="15" t="s">
        <v>78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</row>
    <row r="76" spans="1:7" ht="15.75">
      <c r="A76" s="15" t="s">
        <v>79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</row>
    <row r="77" spans="1:7" ht="15.75">
      <c r="A77" s="15" t="s">
        <v>80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</row>
    <row r="78" spans="1:7" ht="15.75">
      <c r="A78" s="15" t="s">
        <v>81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</row>
    <row r="79" spans="1:7" ht="15.75">
      <c r="A79" s="15" t="s">
        <v>82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</row>
    <row r="80" spans="1:7" ht="15.75">
      <c r="A80" s="32" t="s">
        <v>83</v>
      </c>
      <c r="B80" s="6">
        <v>15.62990953916292</v>
      </c>
      <c r="C80" s="6">
        <v>0</v>
      </c>
      <c r="D80" s="6">
        <v>0</v>
      </c>
      <c r="E80" s="6">
        <v>3.0001558441558438</v>
      </c>
      <c r="F80" s="6">
        <v>0</v>
      </c>
      <c r="G80" s="6">
        <v>525.19786977137221</v>
      </c>
    </row>
    <row r="81" spans="1:7" ht="15.75">
      <c r="A81" s="33" t="s">
        <v>84</v>
      </c>
      <c r="B81" s="6">
        <v>123.29169389189229</v>
      </c>
      <c r="C81" s="6">
        <v>0</v>
      </c>
      <c r="D81" s="6">
        <v>0</v>
      </c>
      <c r="E81" s="6">
        <v>151.43852490128617</v>
      </c>
      <c r="F81" s="6">
        <v>0</v>
      </c>
      <c r="G81" s="6">
        <v>640.53501317079736</v>
      </c>
    </row>
    <row r="82" spans="1:7" ht="15.75">
      <c r="A82" s="34" t="s">
        <v>85</v>
      </c>
      <c r="B82" s="6">
        <v>3.0059333333333336</v>
      </c>
      <c r="C82" s="6">
        <v>0</v>
      </c>
      <c r="D82" s="6">
        <v>0</v>
      </c>
      <c r="E82" s="6">
        <v>2.3088304276269001</v>
      </c>
      <c r="F82" s="6">
        <v>0</v>
      </c>
      <c r="G82" s="6">
        <v>25.767871217368459</v>
      </c>
    </row>
    <row r="83" spans="1:7" ht="15.75">
      <c r="A83" s="35" t="s">
        <v>86</v>
      </c>
      <c r="B83" s="6">
        <v>125.74453386884143</v>
      </c>
      <c r="C83" s="6">
        <v>0</v>
      </c>
      <c r="D83" s="6">
        <v>0</v>
      </c>
      <c r="E83" s="6">
        <v>78.859943843204249</v>
      </c>
      <c r="F83" s="6">
        <v>0</v>
      </c>
      <c r="G83" s="6">
        <v>601.75690885900337</v>
      </c>
    </row>
    <row r="84" spans="1:7" ht="15.75">
      <c r="A84" s="35" t="s">
        <v>87</v>
      </c>
      <c r="B84" s="6">
        <v>67.406986664050905</v>
      </c>
      <c r="C84" s="6">
        <v>0</v>
      </c>
      <c r="D84" s="6">
        <v>0</v>
      </c>
      <c r="E84" s="6">
        <v>79.009875000000008</v>
      </c>
      <c r="F84" s="6">
        <v>0</v>
      </c>
      <c r="G84" s="6">
        <v>616.04826581485383</v>
      </c>
    </row>
    <row r="85" spans="1:7" ht="15.75">
      <c r="A85" s="35" t="s">
        <v>88</v>
      </c>
      <c r="B85" s="6">
        <v>42.470255530126629</v>
      </c>
      <c r="C85" s="6">
        <v>0</v>
      </c>
      <c r="D85" s="6">
        <v>0</v>
      </c>
      <c r="E85" s="6">
        <v>48.496437546722341</v>
      </c>
      <c r="F85" s="6">
        <v>0</v>
      </c>
      <c r="G85" s="6">
        <v>410.28880149477499</v>
      </c>
    </row>
    <row r="86" spans="1:7" ht="15.75">
      <c r="A86" s="36" t="s">
        <v>89</v>
      </c>
      <c r="B86" s="6">
        <v>98.268427236312675</v>
      </c>
      <c r="C86" s="6">
        <v>0</v>
      </c>
      <c r="D86" s="6">
        <v>0</v>
      </c>
      <c r="E86" s="6">
        <v>64.741697541504507</v>
      </c>
      <c r="F86" s="6">
        <v>0</v>
      </c>
      <c r="G86" s="6">
        <v>509.74877376158361</v>
      </c>
    </row>
    <row r="87" spans="1:7" ht="15.75">
      <c r="A87" s="37" t="s">
        <v>90</v>
      </c>
      <c r="B87" s="6">
        <v>1.4743333485700683</v>
      </c>
      <c r="C87" s="6">
        <v>0</v>
      </c>
      <c r="D87" s="6">
        <v>0</v>
      </c>
      <c r="E87" s="6">
        <v>0.80376725148925976</v>
      </c>
      <c r="F87" s="6">
        <v>0</v>
      </c>
      <c r="G87" s="6">
        <v>39.844567297469702</v>
      </c>
    </row>
    <row r="88" spans="1:7" ht="15.75">
      <c r="A88" s="37" t="s">
        <v>91</v>
      </c>
      <c r="B88" s="6">
        <v>8.9740843373493977</v>
      </c>
      <c r="C88" s="6">
        <v>0</v>
      </c>
      <c r="D88" s="6">
        <v>0</v>
      </c>
      <c r="E88" s="6">
        <v>7.0190769230769225</v>
      </c>
      <c r="F88" s="6">
        <v>0</v>
      </c>
      <c r="G88" s="6">
        <v>65.936541994471611</v>
      </c>
    </row>
    <row r="89" spans="1:7" ht="15.75">
      <c r="A89" s="31" t="s">
        <v>92</v>
      </c>
      <c r="B89" s="8">
        <f>SUM(B71:B88)</f>
        <v>486.2661577496396</v>
      </c>
      <c r="C89" s="8">
        <f t="shared" ref="C89:G89" si="7">SUM(C71:C88)</f>
        <v>0</v>
      </c>
      <c r="D89" s="8">
        <f t="shared" si="7"/>
        <v>0</v>
      </c>
      <c r="E89" s="8">
        <f t="shared" si="7"/>
        <v>435.67830927906618</v>
      </c>
      <c r="F89" s="8">
        <f t="shared" si="7"/>
        <v>0</v>
      </c>
      <c r="G89" s="8">
        <f t="shared" si="7"/>
        <v>3435.1246133816953</v>
      </c>
    </row>
    <row r="90" spans="1:7" ht="31.5">
      <c r="A90" s="24" t="s">
        <v>93</v>
      </c>
      <c r="B90" s="6">
        <v>7.3637358899406369</v>
      </c>
      <c r="C90" s="6">
        <v>60.314603275363041</v>
      </c>
      <c r="D90" s="6">
        <v>0</v>
      </c>
      <c r="E90" s="6">
        <v>615.41633108025474</v>
      </c>
      <c r="F90" s="6">
        <v>0</v>
      </c>
      <c r="G90" s="6">
        <v>0</v>
      </c>
    </row>
    <row r="91" spans="1:7" ht="31.5">
      <c r="A91" s="10" t="s">
        <v>94</v>
      </c>
      <c r="B91" s="6">
        <v>153.9151271820449</v>
      </c>
      <c r="C91" s="6">
        <v>41.999579999999995</v>
      </c>
      <c r="D91" s="6">
        <v>0</v>
      </c>
      <c r="E91" s="6">
        <v>88.674978341857738</v>
      </c>
      <c r="F91" s="6">
        <v>0</v>
      </c>
      <c r="G91" s="6">
        <v>0</v>
      </c>
    </row>
    <row r="92" spans="1:7" ht="47.25">
      <c r="A92" s="10" t="s">
        <v>95</v>
      </c>
      <c r="B92" s="6">
        <v>0</v>
      </c>
      <c r="C92" s="6">
        <v>0.29341818476479731</v>
      </c>
      <c r="D92" s="6">
        <v>0</v>
      </c>
      <c r="E92" s="6">
        <v>0</v>
      </c>
      <c r="F92" s="6">
        <v>0</v>
      </c>
      <c r="G92" s="6">
        <v>0</v>
      </c>
    </row>
    <row r="93" spans="1:7" ht="15.75">
      <c r="A93" s="11" t="s">
        <v>96</v>
      </c>
      <c r="B93" s="8">
        <f>SUM(B90:B92)</f>
        <v>161.27886307198554</v>
      </c>
      <c r="C93" s="8">
        <f t="shared" ref="C93:G93" si="8">SUM(C90:C92)</f>
        <v>102.60760146012784</v>
      </c>
      <c r="D93" s="8">
        <f t="shared" si="8"/>
        <v>0</v>
      </c>
      <c r="E93" s="8">
        <f t="shared" si="8"/>
        <v>704.09130942211243</v>
      </c>
      <c r="F93" s="8">
        <f t="shared" si="8"/>
        <v>0</v>
      </c>
      <c r="G93" s="8">
        <f t="shared" si="8"/>
        <v>0</v>
      </c>
    </row>
    <row r="94" spans="1:7" ht="15.75">
      <c r="A94" s="38" t="s">
        <v>140</v>
      </c>
      <c r="B94" s="8">
        <f>B6++B12+B21+B36+B41+B60+B70+B89+B93</f>
        <v>22590.627465806323</v>
      </c>
      <c r="C94" s="8">
        <f>C6++C12+C21+C36+C41+C60+C70+C89+C93</f>
        <v>609.99410471869146</v>
      </c>
      <c r="D94" s="8">
        <f>D6++D12+D21+D36+D41+D60+D70+D89+D93</f>
        <v>412.08499641005847</v>
      </c>
      <c r="E94" s="8">
        <f>E6++E12+E21+E36+E41+E60+E70+E89+E93</f>
        <v>9227.9727274921224</v>
      </c>
      <c r="F94" s="8">
        <f>F6++F12+F21+F36+F41+F60+F70+F89+F93</f>
        <v>177.58514415267814</v>
      </c>
      <c r="G94" s="8">
        <f>G6++G12+G21+G36+G41+G60+G70+G89+G93</f>
        <v>44732.667153753166</v>
      </c>
    </row>
    <row r="96" spans="1:7">
      <c r="C96" s="39"/>
    </row>
    <row r="97" spans="1:7">
      <c r="B97" s="40"/>
      <c r="C97" s="40"/>
      <c r="D97" s="40"/>
      <c r="E97" s="40"/>
      <c r="F97" s="40"/>
      <c r="G97" s="40"/>
    </row>
    <row r="98" spans="1:7" ht="15.75">
      <c r="A98" s="41" t="s">
        <v>97</v>
      </c>
      <c r="B98" s="42">
        <f>B57+B32+B82</f>
        <v>28.0191522402883</v>
      </c>
      <c r="C98" s="42">
        <f>C57+C32+C82</f>
        <v>0</v>
      </c>
      <c r="D98" s="42">
        <f>D57+D32+D82</f>
        <v>0</v>
      </c>
      <c r="E98" s="42">
        <f>E57+E32+E82</f>
        <v>6.614902979083773</v>
      </c>
      <c r="F98" s="42">
        <f>F57+F32+F82</f>
        <v>0</v>
      </c>
      <c r="G98" s="42">
        <f>G57+G32+G82</f>
        <v>98.989559578685885</v>
      </c>
    </row>
    <row r="99" spans="1:7" ht="15.75">
      <c r="A99" s="44" t="s">
        <v>98</v>
      </c>
      <c r="B99" s="42">
        <f>B40+B81</f>
        <v>535.41326536416966</v>
      </c>
      <c r="C99" s="42">
        <f>C40+C81</f>
        <v>0</v>
      </c>
      <c r="D99" s="42">
        <f>D40+D81</f>
        <v>0</v>
      </c>
      <c r="E99" s="42">
        <f>E40+E81</f>
        <v>989.44371605172864</v>
      </c>
      <c r="F99" s="42">
        <f>F40+F81</f>
        <v>0</v>
      </c>
      <c r="G99" s="42">
        <f>G40+G81</f>
        <v>640.53501317079736</v>
      </c>
    </row>
    <row r="100" spans="1:7" ht="15.75">
      <c r="A100" s="45" t="s">
        <v>99</v>
      </c>
      <c r="B100" s="42">
        <f>B56+B80</f>
        <v>1325.8444363137585</v>
      </c>
      <c r="C100" s="42">
        <f t="shared" ref="C100:G100" si="9">C56+C80</f>
        <v>0</v>
      </c>
      <c r="D100" s="42">
        <f t="shared" si="9"/>
        <v>0</v>
      </c>
      <c r="E100" s="42">
        <f t="shared" si="9"/>
        <v>597.37666096544785</v>
      </c>
      <c r="F100" s="42">
        <f t="shared" si="9"/>
        <v>0</v>
      </c>
      <c r="G100" s="42">
        <f t="shared" si="9"/>
        <v>525.19786977137221</v>
      </c>
    </row>
    <row r="101" spans="1:7" ht="31.5">
      <c r="A101" s="46" t="s">
        <v>100</v>
      </c>
      <c r="B101" s="42">
        <f>B85+B84+B83+B58</f>
        <v>1667.5209426761771</v>
      </c>
      <c r="C101" s="42">
        <f t="shared" ref="C101:G101" si="10">C85+C84+C83+C58</f>
        <v>0</v>
      </c>
      <c r="D101" s="42">
        <f t="shared" si="10"/>
        <v>0</v>
      </c>
      <c r="E101" s="42">
        <f t="shared" si="10"/>
        <v>506.36697462118894</v>
      </c>
      <c r="F101" s="42">
        <f t="shared" si="10"/>
        <v>0</v>
      </c>
      <c r="G101" s="42">
        <f t="shared" si="10"/>
        <v>4511.2044731589431</v>
      </c>
    </row>
    <row r="102" spans="1:7" ht="31.5">
      <c r="A102" s="47" t="s">
        <v>101</v>
      </c>
      <c r="B102" s="42">
        <f>B86+B19</f>
        <v>752.0583834406923</v>
      </c>
      <c r="C102" s="42">
        <f>C86+C19</f>
        <v>0</v>
      </c>
      <c r="D102" s="42">
        <f>D86+D19</f>
        <v>0</v>
      </c>
      <c r="E102" s="42">
        <f>E86+E19</f>
        <v>457.01578621145524</v>
      </c>
      <c r="F102" s="42">
        <f>F86+F19</f>
        <v>0</v>
      </c>
      <c r="G102" s="42">
        <f>G86+G19</f>
        <v>3152.6991400708357</v>
      </c>
    </row>
    <row r="103" spans="1:7" ht="31.5">
      <c r="A103" s="48" t="s">
        <v>102</v>
      </c>
      <c r="B103" s="42">
        <f>B20+B33</f>
        <v>913.07043335711001</v>
      </c>
      <c r="C103" s="42">
        <f t="shared" ref="C103:G103" si="11">C20+C33</f>
        <v>0</v>
      </c>
      <c r="D103" s="42">
        <f t="shared" si="11"/>
        <v>65.449410283315842</v>
      </c>
      <c r="E103" s="42">
        <f t="shared" si="11"/>
        <v>678.18930075976596</v>
      </c>
      <c r="F103" s="42">
        <f t="shared" si="11"/>
        <v>0</v>
      </c>
      <c r="G103" s="42">
        <f t="shared" si="11"/>
        <v>3990.2680730524403</v>
      </c>
    </row>
    <row r="104" spans="1:7" ht="31.5">
      <c r="A104" s="49" t="s">
        <v>103</v>
      </c>
      <c r="B104" s="42">
        <f>B88+B87+B34</f>
        <v>37.473531656507703</v>
      </c>
      <c r="C104" s="42">
        <f>C88+C87+C34</f>
        <v>0</v>
      </c>
      <c r="D104" s="42">
        <f>D88+D87+D34</f>
        <v>0</v>
      </c>
      <c r="E104" s="42">
        <f>E88+E87+E34</f>
        <v>23.976224577158909</v>
      </c>
      <c r="F104" s="42">
        <f>F88+F87+F34</f>
        <v>0</v>
      </c>
      <c r="G104" s="42">
        <f>G88+G87+G34</f>
        <v>173.7663967680204</v>
      </c>
    </row>
    <row r="105" spans="1:7" ht="31.5">
      <c r="A105" s="62" t="s">
        <v>62</v>
      </c>
      <c r="B105" s="42">
        <f>B35+B59</f>
        <v>968.54975757788964</v>
      </c>
      <c r="C105" s="42">
        <f>C35+C59</f>
        <v>0</v>
      </c>
      <c r="D105" s="42">
        <f>D35+D59</f>
        <v>0</v>
      </c>
      <c r="E105" s="42">
        <f>E35+E59</f>
        <v>363.6536147763112</v>
      </c>
      <c r="F105" s="42">
        <f>F35+F59</f>
        <v>0</v>
      </c>
      <c r="G105" s="42">
        <f>G35+G59</f>
        <v>2820.5010620571657</v>
      </c>
    </row>
  </sheetData>
  <mergeCells count="1">
    <mergeCell ref="A2:G2"/>
  </mergeCells>
  <pageMargins left="0.70866141732283472" right="0.24" top="0.51" bottom="0.74803149606299213" header="0.31496062992125984" footer="0.31496062992125984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13</vt:i4>
      </vt:variant>
    </vt:vector>
  </HeadingPairs>
  <TitlesOfParts>
    <vt:vector size="31" baseType="lpstr">
      <vt:lpstr>2019_КС, ВМП, ДС, СМП</vt:lpstr>
      <vt:lpstr>2019_МАКС_КС, ВМП, ДС, СМП</vt:lpstr>
      <vt:lpstr>2019_ВТБ_КС,ВМП,ДС,СМП</vt:lpstr>
      <vt:lpstr>2кв._КС,ВМП,ДС,СМП</vt:lpstr>
      <vt:lpstr>МАКС_2кв._КС,ВМП,ДС,СМП</vt:lpstr>
      <vt:lpstr>ВТБ_2кв._КС,ВМП,ДС,СМП</vt:lpstr>
      <vt:lpstr>3кв._КС,ВМП,ДС,СМП</vt:lpstr>
      <vt:lpstr>МАКС_3кв._КС,ВМП,ДС,СМП</vt:lpstr>
      <vt:lpstr>ВТБ_3кв._КС,ВМП,ДС,СМП</vt:lpstr>
      <vt:lpstr>Поликлиника 2019</vt:lpstr>
      <vt:lpstr>МАКС_поликлиника</vt:lpstr>
      <vt:lpstr>ВТБ_поликлиника</vt:lpstr>
      <vt:lpstr>П-ка_2кв. 2019</vt:lpstr>
      <vt:lpstr>МАКС_п-ка 2кв.</vt:lpstr>
      <vt:lpstr>ВТБ_п-ка 2кв.</vt:lpstr>
      <vt:lpstr>П-ка_3кв. 2019</vt:lpstr>
      <vt:lpstr>МАКС_п-ка 3кв.</vt:lpstr>
      <vt:lpstr>ВТБ_п-ка 3кв.</vt:lpstr>
      <vt:lpstr>'2019_ВТБ_КС,ВМП,ДС,СМП'!Заголовки_для_печати</vt:lpstr>
      <vt:lpstr>'2019_КС, ВМП, ДС, СМП'!Заголовки_для_печати</vt:lpstr>
      <vt:lpstr>'2019_МАКС_КС, ВМП, ДС, СМП'!Заголовки_для_печати</vt:lpstr>
      <vt:lpstr>'2кв._КС,ВМП,ДС,СМП'!Заголовки_для_печати</vt:lpstr>
      <vt:lpstr>'3кв._КС,ВМП,ДС,СМП'!Заголовки_для_печати</vt:lpstr>
      <vt:lpstr>'ВТБ_2кв._КС,ВМП,ДС,СМП'!Заголовки_для_печати</vt:lpstr>
      <vt:lpstr>'ВТБ_3кв._КС,ВМП,ДС,СМП'!Заголовки_для_печати</vt:lpstr>
      <vt:lpstr>'ВТБ_п-ка 2кв.'!Заголовки_для_печати</vt:lpstr>
      <vt:lpstr>ВТБ_поликлиника!Заголовки_для_печати</vt:lpstr>
      <vt:lpstr>'МАКС_2кв._КС,ВМП,ДС,СМП'!Заголовки_для_печати</vt:lpstr>
      <vt:lpstr>'МАКС_3кв._КС,ВМП,ДС,СМП'!Заголовки_для_печати</vt:lpstr>
      <vt:lpstr>'МАКС_п-ка 2кв.'!Заголовки_для_печати</vt:lpstr>
      <vt:lpstr>'П-ка_2кв. 2019'!Заголовки_для_печати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2019-08-07T07:44:21Z</dcterms:modified>
</cp:coreProperties>
</file>